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265" yWindow="225" windowWidth="15480" windowHeight="7425"/>
  </bookViews>
  <sheets>
    <sheet name="2020 모집인원 기본계획" sheetId="69" r:id="rId1"/>
  </sheets>
  <definedNames>
    <definedName name="_xlnm.Print_Area" localSheetId="0">'2020 모집인원 기본계획'!$A$1:$AP$114</definedName>
    <definedName name="_xlnm.Print_Titles" localSheetId="0">'2020 모집인원 기본계획'!$1:$5</definedName>
  </definedNames>
  <calcPr calcId="145621"/>
</workbook>
</file>

<file path=xl/calcChain.xml><?xml version="1.0" encoding="utf-8"?>
<calcChain xmlns="http://schemas.openxmlformats.org/spreadsheetml/2006/main">
  <c r="H104" i="69" l="1"/>
  <c r="F105" i="69"/>
  <c r="F104" i="69"/>
  <c r="U31" i="69" l="1"/>
  <c r="AK91" i="69" l="1"/>
  <c r="AL8" i="69" l="1"/>
  <c r="AL9" i="69"/>
  <c r="AL10" i="69"/>
  <c r="AL11" i="69"/>
  <c r="AL12" i="69"/>
  <c r="AL13" i="69"/>
  <c r="AL14" i="69"/>
  <c r="AL15" i="69"/>
  <c r="AL16" i="69"/>
  <c r="AL17" i="69"/>
  <c r="AL18" i="69"/>
  <c r="AL19" i="69"/>
  <c r="AL20" i="69"/>
  <c r="AL21" i="69"/>
  <c r="AL22" i="69"/>
  <c r="AL23" i="69"/>
  <c r="AL24" i="69"/>
  <c r="AL25" i="69"/>
  <c r="AL26" i="69"/>
  <c r="AL27" i="69"/>
  <c r="AL28" i="69"/>
  <c r="AL29" i="69"/>
  <c r="AL30" i="69"/>
  <c r="AL31" i="69"/>
  <c r="AL32" i="69"/>
  <c r="AL33" i="69"/>
  <c r="AL34" i="69"/>
  <c r="AL35" i="69"/>
  <c r="AL36" i="69"/>
  <c r="AL37" i="69"/>
  <c r="AL38" i="69"/>
  <c r="AL39" i="69"/>
  <c r="AL40" i="69"/>
  <c r="AL41" i="69"/>
  <c r="AL42" i="69"/>
  <c r="AL43" i="69"/>
  <c r="AL44" i="69"/>
  <c r="AL45" i="69"/>
  <c r="AL46" i="69"/>
  <c r="AL47" i="69"/>
  <c r="AL48" i="69"/>
  <c r="AL49" i="69"/>
  <c r="AL50" i="69"/>
  <c r="AL51" i="69"/>
  <c r="AL52" i="69"/>
  <c r="AL53" i="69"/>
  <c r="AL54" i="69"/>
  <c r="AL55" i="69"/>
  <c r="AL56" i="69"/>
  <c r="AL57" i="69"/>
  <c r="AL58" i="69"/>
  <c r="AL59" i="69"/>
  <c r="AL60" i="69"/>
  <c r="AL61" i="69"/>
  <c r="AL62" i="69"/>
  <c r="AL63" i="69"/>
  <c r="AL64" i="69"/>
  <c r="AL65" i="69"/>
  <c r="AL66" i="69"/>
  <c r="AL67" i="69"/>
  <c r="AL68" i="69"/>
  <c r="AL69" i="69"/>
  <c r="AL70" i="69"/>
  <c r="AL71" i="69"/>
  <c r="AL72" i="69"/>
  <c r="AL73" i="69"/>
  <c r="AL74" i="69"/>
  <c r="AL75" i="69"/>
  <c r="AL76" i="69"/>
  <c r="AL77" i="69"/>
  <c r="AL78" i="69"/>
  <c r="AL79" i="69"/>
  <c r="AL80" i="69"/>
  <c r="AL81" i="69"/>
  <c r="AL82" i="69"/>
  <c r="AL83" i="69"/>
  <c r="AL84" i="69"/>
  <c r="AL85" i="69"/>
  <c r="AL86" i="69"/>
  <c r="AL87" i="69"/>
  <c r="AL88" i="69"/>
  <c r="AL89" i="69"/>
  <c r="AL90" i="69"/>
  <c r="AL91" i="69"/>
  <c r="AK8" i="69"/>
  <c r="AK9" i="69"/>
  <c r="AK10" i="69"/>
  <c r="AK11" i="69"/>
  <c r="AK12" i="69"/>
  <c r="AK13" i="69"/>
  <c r="AK14" i="69"/>
  <c r="AK15" i="69"/>
  <c r="AK16" i="69"/>
  <c r="AK17" i="69"/>
  <c r="AK18" i="69"/>
  <c r="AK19" i="69"/>
  <c r="AK20" i="69"/>
  <c r="AK21" i="69"/>
  <c r="AK22" i="69"/>
  <c r="AK23" i="69"/>
  <c r="AK24" i="69"/>
  <c r="AK25" i="69"/>
  <c r="AK26" i="69"/>
  <c r="AK27" i="69"/>
  <c r="AK28" i="69"/>
  <c r="AK29" i="69"/>
  <c r="AK30" i="69"/>
  <c r="AK31" i="69"/>
  <c r="AK32" i="69"/>
  <c r="AK33" i="69"/>
  <c r="AK34" i="69"/>
  <c r="AK35" i="69"/>
  <c r="AK36" i="69"/>
  <c r="AK37" i="69"/>
  <c r="AK38" i="69"/>
  <c r="AK39" i="69"/>
  <c r="AK40" i="69"/>
  <c r="AK41" i="69"/>
  <c r="AK42" i="69"/>
  <c r="AK43" i="69"/>
  <c r="AK44" i="69"/>
  <c r="AK45" i="69"/>
  <c r="AK46" i="69"/>
  <c r="AK47" i="69"/>
  <c r="AK48" i="69"/>
  <c r="AK49" i="69"/>
  <c r="AK50" i="69"/>
  <c r="AK51" i="69"/>
  <c r="AK52" i="69"/>
  <c r="AK53" i="69"/>
  <c r="AK54" i="69"/>
  <c r="AK55" i="69"/>
  <c r="AK56" i="69"/>
  <c r="AK57" i="69"/>
  <c r="AK58" i="69"/>
  <c r="AK59" i="69"/>
  <c r="AK60" i="69"/>
  <c r="AK61" i="69"/>
  <c r="AK62" i="69"/>
  <c r="AK63" i="69"/>
  <c r="AK64" i="69"/>
  <c r="AM64" i="69" s="1"/>
  <c r="AK65" i="69"/>
  <c r="AK66" i="69"/>
  <c r="AK67" i="69"/>
  <c r="AK68" i="69"/>
  <c r="AK69" i="69"/>
  <c r="AK70" i="69"/>
  <c r="AK71" i="69"/>
  <c r="AK72" i="69"/>
  <c r="AK73" i="69"/>
  <c r="AK74" i="69"/>
  <c r="AK75" i="69"/>
  <c r="AK76" i="69"/>
  <c r="AK77" i="69"/>
  <c r="AK78" i="69"/>
  <c r="AK79" i="69"/>
  <c r="AK80" i="69"/>
  <c r="AK81" i="69"/>
  <c r="AK82" i="69"/>
  <c r="AK83" i="69"/>
  <c r="AK84" i="69"/>
  <c r="AK85" i="69"/>
  <c r="AK86" i="69"/>
  <c r="AK87" i="69"/>
  <c r="AK88" i="69"/>
  <c r="AK89" i="69"/>
  <c r="AK90" i="69"/>
  <c r="W9" i="69"/>
  <c r="W10" i="69"/>
  <c r="W11" i="69"/>
  <c r="W12" i="69"/>
  <c r="W15" i="69"/>
  <c r="W19" i="69"/>
  <c r="W35" i="69"/>
  <c r="W38" i="69"/>
  <c r="W39" i="69"/>
  <c r="W53" i="69"/>
  <c r="W54" i="69"/>
  <c r="W86" i="69"/>
  <c r="W88" i="69"/>
  <c r="W90" i="69"/>
  <c r="V8" i="69"/>
  <c r="W8" i="69" s="1"/>
  <c r="V9" i="69"/>
  <c r="V10" i="69"/>
  <c r="V11" i="69"/>
  <c r="V12" i="69"/>
  <c r="V13" i="69"/>
  <c r="V14" i="69"/>
  <c r="V15" i="69"/>
  <c r="V16" i="69"/>
  <c r="V17" i="69"/>
  <c r="V18" i="69"/>
  <c r="V19" i="69"/>
  <c r="V20" i="69"/>
  <c r="W20" i="69" s="1"/>
  <c r="V21" i="69"/>
  <c r="W21" i="69" s="1"/>
  <c r="V22" i="69"/>
  <c r="W22" i="69" s="1"/>
  <c r="V23" i="69"/>
  <c r="W23" i="69" s="1"/>
  <c r="V24" i="69"/>
  <c r="W24" i="69" s="1"/>
  <c r="V25" i="69"/>
  <c r="W25" i="69" s="1"/>
  <c r="V26" i="69"/>
  <c r="W26" i="69" s="1"/>
  <c r="V27" i="69"/>
  <c r="W27" i="69" s="1"/>
  <c r="V28" i="69"/>
  <c r="W28" i="69" s="1"/>
  <c r="V29" i="69"/>
  <c r="W29" i="69" s="1"/>
  <c r="V30" i="69"/>
  <c r="W30" i="69" s="1"/>
  <c r="V31" i="69"/>
  <c r="W31" i="69" s="1"/>
  <c r="V32" i="69"/>
  <c r="W32" i="69" s="1"/>
  <c r="V33" i="69"/>
  <c r="W33" i="69" s="1"/>
  <c r="V34" i="69"/>
  <c r="W34" i="69" s="1"/>
  <c r="V35" i="69"/>
  <c r="V36" i="69"/>
  <c r="V37" i="69"/>
  <c r="V38" i="69"/>
  <c r="V39" i="69"/>
  <c r="V40" i="69"/>
  <c r="W40" i="69" s="1"/>
  <c r="V41" i="69"/>
  <c r="W41" i="69" s="1"/>
  <c r="V42" i="69"/>
  <c r="V43" i="69"/>
  <c r="W43" i="69" s="1"/>
  <c r="V44" i="69"/>
  <c r="W44" i="69" s="1"/>
  <c r="V45" i="69"/>
  <c r="W45" i="69" s="1"/>
  <c r="V46" i="69"/>
  <c r="W46" i="69" s="1"/>
  <c r="V47" i="69"/>
  <c r="W47" i="69" s="1"/>
  <c r="V48" i="69"/>
  <c r="W48" i="69" s="1"/>
  <c r="V49" i="69"/>
  <c r="W49" i="69" s="1"/>
  <c r="V50" i="69"/>
  <c r="W50" i="69" s="1"/>
  <c r="V51" i="69"/>
  <c r="W51" i="69" s="1"/>
  <c r="V52" i="69"/>
  <c r="W52" i="69" s="1"/>
  <c r="V53" i="69"/>
  <c r="V54" i="69"/>
  <c r="V55" i="69"/>
  <c r="W55" i="69" s="1"/>
  <c r="V56" i="69"/>
  <c r="W56" i="69" s="1"/>
  <c r="V57" i="69"/>
  <c r="W57" i="69" s="1"/>
  <c r="V58" i="69"/>
  <c r="V59" i="69"/>
  <c r="W59" i="69" s="1"/>
  <c r="V60" i="69"/>
  <c r="W60" i="69" s="1"/>
  <c r="V61" i="69"/>
  <c r="W61" i="69" s="1"/>
  <c r="V62" i="69"/>
  <c r="V63" i="69"/>
  <c r="V64" i="69"/>
  <c r="V65" i="69"/>
  <c r="V66" i="69"/>
  <c r="V67" i="69"/>
  <c r="V68" i="69"/>
  <c r="V69" i="69"/>
  <c r="W69" i="69" s="1"/>
  <c r="V70" i="69"/>
  <c r="W70" i="69" s="1"/>
  <c r="V71" i="69"/>
  <c r="W71" i="69" s="1"/>
  <c r="V72" i="69"/>
  <c r="W72" i="69" s="1"/>
  <c r="V73" i="69"/>
  <c r="W73" i="69" s="1"/>
  <c r="V74" i="69"/>
  <c r="W74" i="69" s="1"/>
  <c r="V75" i="69"/>
  <c r="W75" i="69" s="1"/>
  <c r="V76" i="69"/>
  <c r="W76" i="69" s="1"/>
  <c r="V77" i="69"/>
  <c r="W77" i="69" s="1"/>
  <c r="V78" i="69"/>
  <c r="W78" i="69" s="1"/>
  <c r="V79" i="69"/>
  <c r="W79" i="69" s="1"/>
  <c r="V80" i="69"/>
  <c r="W80" i="69" s="1"/>
  <c r="V81" i="69"/>
  <c r="W81" i="69" s="1"/>
  <c r="V82" i="69"/>
  <c r="W82" i="69" s="1"/>
  <c r="V83" i="69"/>
  <c r="W83" i="69" s="1"/>
  <c r="V84" i="69"/>
  <c r="W84" i="69" s="1"/>
  <c r="V85" i="69"/>
  <c r="W85" i="69" s="1"/>
  <c r="V86" i="69"/>
  <c r="V87" i="69"/>
  <c r="W87" i="69" s="1"/>
  <c r="V88" i="69"/>
  <c r="V89" i="69"/>
  <c r="V90" i="69"/>
  <c r="V91" i="69"/>
  <c r="U8" i="69"/>
  <c r="U9" i="69"/>
  <c r="U10" i="69"/>
  <c r="U11" i="69"/>
  <c r="U12" i="69"/>
  <c r="U13" i="69"/>
  <c r="U14" i="69"/>
  <c r="W14" i="69" s="1"/>
  <c r="U15" i="69"/>
  <c r="U16" i="69"/>
  <c r="W16" i="69" s="1"/>
  <c r="U17" i="69"/>
  <c r="W17" i="69" s="1"/>
  <c r="U18" i="69"/>
  <c r="W18" i="69" s="1"/>
  <c r="U19" i="69"/>
  <c r="U20" i="69"/>
  <c r="U21" i="69"/>
  <c r="U22" i="69"/>
  <c r="U23" i="69"/>
  <c r="U24" i="69"/>
  <c r="U25" i="69"/>
  <c r="U26" i="69"/>
  <c r="U27" i="69"/>
  <c r="U28" i="69"/>
  <c r="U29" i="69"/>
  <c r="U30" i="69"/>
  <c r="U32" i="69"/>
  <c r="U33" i="69"/>
  <c r="U34" i="69"/>
  <c r="U35" i="69"/>
  <c r="U36" i="69"/>
  <c r="W36" i="69" s="1"/>
  <c r="U37" i="69"/>
  <c r="W37" i="69" s="1"/>
  <c r="U38" i="69"/>
  <c r="U39" i="69"/>
  <c r="U40" i="69"/>
  <c r="U41" i="69"/>
  <c r="U42" i="69"/>
  <c r="W42" i="69" s="1"/>
  <c r="U43" i="69"/>
  <c r="U44" i="69"/>
  <c r="U45" i="69"/>
  <c r="U46" i="69"/>
  <c r="U47" i="69"/>
  <c r="U48" i="69"/>
  <c r="U49" i="69"/>
  <c r="U50" i="69"/>
  <c r="U51" i="69"/>
  <c r="U52" i="69"/>
  <c r="U53" i="69"/>
  <c r="U54" i="69"/>
  <c r="U55" i="69"/>
  <c r="U56" i="69"/>
  <c r="U57" i="69"/>
  <c r="U58" i="69"/>
  <c r="U59" i="69"/>
  <c r="U60" i="69"/>
  <c r="U61" i="69"/>
  <c r="U62" i="69"/>
  <c r="U63" i="69"/>
  <c r="U64" i="69"/>
  <c r="W64" i="69" s="1"/>
  <c r="U65" i="69"/>
  <c r="W65" i="69" s="1"/>
  <c r="U66" i="69"/>
  <c r="W66" i="69" s="1"/>
  <c r="U67" i="69"/>
  <c r="W67" i="69" s="1"/>
  <c r="U68" i="69"/>
  <c r="W68" i="69" s="1"/>
  <c r="U69" i="69"/>
  <c r="U70" i="69"/>
  <c r="U71" i="69"/>
  <c r="U72" i="69"/>
  <c r="U73" i="69"/>
  <c r="U74" i="69"/>
  <c r="U75" i="69"/>
  <c r="U76" i="69"/>
  <c r="U77" i="69"/>
  <c r="U78" i="69"/>
  <c r="U79" i="69"/>
  <c r="U80" i="69"/>
  <c r="U81" i="69"/>
  <c r="U82" i="69"/>
  <c r="U83" i="69"/>
  <c r="U84" i="69"/>
  <c r="U85" i="69"/>
  <c r="U86" i="69"/>
  <c r="U87" i="69"/>
  <c r="U88" i="69"/>
  <c r="U89" i="69"/>
  <c r="W89" i="69" s="1"/>
  <c r="U90" i="69"/>
  <c r="U91" i="69"/>
  <c r="F8" i="69"/>
  <c r="F9" i="69"/>
  <c r="F10" i="69"/>
  <c r="F11" i="69"/>
  <c r="F12" i="69"/>
  <c r="F13" i="69"/>
  <c r="F14" i="69"/>
  <c r="F15" i="69"/>
  <c r="F16" i="69"/>
  <c r="F17" i="69"/>
  <c r="F18" i="69"/>
  <c r="F19" i="69"/>
  <c r="F20" i="69"/>
  <c r="F21" i="69"/>
  <c r="F22" i="69"/>
  <c r="F23" i="69"/>
  <c r="F24" i="69"/>
  <c r="F25" i="69"/>
  <c r="F26" i="69"/>
  <c r="F27" i="69"/>
  <c r="F28" i="69"/>
  <c r="F29" i="69"/>
  <c r="F30" i="69"/>
  <c r="F31" i="69"/>
  <c r="F32" i="69"/>
  <c r="F33" i="69"/>
  <c r="F34" i="69"/>
  <c r="F35" i="69"/>
  <c r="F36" i="69"/>
  <c r="F37" i="69"/>
  <c r="F38" i="69"/>
  <c r="F39" i="69"/>
  <c r="F40" i="69"/>
  <c r="F41" i="69"/>
  <c r="F42" i="69"/>
  <c r="F43" i="69"/>
  <c r="F44" i="69"/>
  <c r="F45" i="69"/>
  <c r="F46" i="69"/>
  <c r="F47" i="69"/>
  <c r="F48" i="69"/>
  <c r="F49" i="69"/>
  <c r="F50" i="69"/>
  <c r="F51" i="69"/>
  <c r="F52" i="69"/>
  <c r="F53" i="69"/>
  <c r="F54" i="69"/>
  <c r="F55" i="69"/>
  <c r="F56" i="69"/>
  <c r="F57" i="69"/>
  <c r="F58" i="69"/>
  <c r="F59" i="69"/>
  <c r="F60" i="69"/>
  <c r="F61" i="69"/>
  <c r="F62" i="69"/>
  <c r="F63" i="69"/>
  <c r="F64" i="69"/>
  <c r="F65" i="69"/>
  <c r="F66" i="69"/>
  <c r="F67" i="69"/>
  <c r="F68" i="69"/>
  <c r="F69" i="69"/>
  <c r="F70" i="69"/>
  <c r="F71" i="69"/>
  <c r="F72" i="69"/>
  <c r="AW72" i="69" s="1"/>
  <c r="F73" i="69"/>
  <c r="F74" i="69"/>
  <c r="F75" i="69"/>
  <c r="F76" i="69"/>
  <c r="AW76" i="69" s="1"/>
  <c r="F77" i="69"/>
  <c r="F78" i="69"/>
  <c r="F79" i="69"/>
  <c r="F80" i="69"/>
  <c r="AW80" i="69" s="1"/>
  <c r="F81" i="69"/>
  <c r="F82" i="69"/>
  <c r="F83" i="69"/>
  <c r="F84" i="69"/>
  <c r="F85" i="69"/>
  <c r="F86" i="69"/>
  <c r="F87" i="69"/>
  <c r="F88" i="69"/>
  <c r="F89" i="69"/>
  <c r="F90" i="69"/>
  <c r="F91" i="69"/>
  <c r="AK7" i="69"/>
  <c r="Z92" i="69"/>
  <c r="Z6" i="69"/>
  <c r="AU64" i="69"/>
  <c r="AT64" i="69"/>
  <c r="AS64" i="69"/>
  <c r="AR64" i="69"/>
  <c r="AO64" i="69"/>
  <c r="AU63" i="69"/>
  <c r="AT63" i="69"/>
  <c r="AS63" i="69"/>
  <c r="AR63" i="69"/>
  <c r="AU42" i="69"/>
  <c r="AT42" i="69"/>
  <c r="AS42" i="69"/>
  <c r="AR42" i="69"/>
  <c r="AU41" i="69"/>
  <c r="AT41" i="69"/>
  <c r="AS41" i="69"/>
  <c r="AR41" i="69"/>
  <c r="AU40" i="69"/>
  <c r="AT40" i="69"/>
  <c r="AS40" i="69"/>
  <c r="AR40" i="69"/>
  <c r="AU39" i="69"/>
  <c r="AT39" i="69"/>
  <c r="AS39" i="69"/>
  <c r="AR39" i="69"/>
  <c r="AU53" i="69"/>
  <c r="AT53" i="69"/>
  <c r="AS53" i="69"/>
  <c r="AR53" i="69"/>
  <c r="AU90" i="69"/>
  <c r="AT90" i="69"/>
  <c r="AS90" i="69"/>
  <c r="AR90" i="69"/>
  <c r="AJ100" i="69"/>
  <c r="AI100" i="69"/>
  <c r="AH100" i="69"/>
  <c r="AG100" i="69"/>
  <c r="AF100" i="69"/>
  <c r="AE100" i="69"/>
  <c r="AD100" i="69"/>
  <c r="AC100" i="69"/>
  <c r="AB100" i="69"/>
  <c r="AA100" i="69"/>
  <c r="Z100" i="69"/>
  <c r="Y100" i="69"/>
  <c r="X100" i="69"/>
  <c r="T100" i="69"/>
  <c r="S100" i="69"/>
  <c r="R100" i="69"/>
  <c r="R101" i="69" s="1"/>
  <c r="Q100" i="69"/>
  <c r="P100" i="69"/>
  <c r="O100" i="69"/>
  <c r="N100" i="69"/>
  <c r="M100" i="69"/>
  <c r="L100" i="69"/>
  <c r="K100" i="69"/>
  <c r="J100" i="69"/>
  <c r="I100" i="69"/>
  <c r="H100" i="69"/>
  <c r="G100" i="69"/>
  <c r="E100" i="69"/>
  <c r="D100" i="69"/>
  <c r="AL99" i="69"/>
  <c r="AK99" i="69"/>
  <c r="V99" i="69"/>
  <c r="U99" i="69"/>
  <c r="F99" i="69"/>
  <c r="AL98" i="69"/>
  <c r="AK98" i="69"/>
  <c r="V98" i="69"/>
  <c r="U98" i="69"/>
  <c r="F98" i="69"/>
  <c r="AL97" i="69"/>
  <c r="AK97" i="69"/>
  <c r="V97" i="69"/>
  <c r="U97" i="69"/>
  <c r="F97" i="69"/>
  <c r="AL96" i="69"/>
  <c r="AK96" i="69"/>
  <c r="V96" i="69"/>
  <c r="U96" i="69"/>
  <c r="F96" i="69"/>
  <c r="AL95" i="69"/>
  <c r="AK95" i="69"/>
  <c r="V95" i="69"/>
  <c r="U95" i="69"/>
  <c r="F95" i="69"/>
  <c r="AL94" i="69"/>
  <c r="AK94" i="69"/>
  <c r="V94" i="69"/>
  <c r="U94" i="69"/>
  <c r="F94" i="69"/>
  <c r="AJ92" i="69"/>
  <c r="AI92" i="69"/>
  <c r="AH92" i="69"/>
  <c r="AG92" i="69"/>
  <c r="AF92" i="69"/>
  <c r="AE92" i="69"/>
  <c r="AD92" i="69"/>
  <c r="AC92" i="69"/>
  <c r="AB92" i="69"/>
  <c r="AA92" i="69"/>
  <c r="T92" i="69"/>
  <c r="S92" i="69"/>
  <c r="H113" i="69" s="1"/>
  <c r="Q92" i="69"/>
  <c r="P92" i="69"/>
  <c r="P101" i="69" s="1"/>
  <c r="O92" i="69"/>
  <c r="N92" i="69"/>
  <c r="M92" i="69"/>
  <c r="L92" i="69"/>
  <c r="L101" i="69" s="1"/>
  <c r="K92" i="69"/>
  <c r="J92" i="69"/>
  <c r="I92" i="69"/>
  <c r="H92" i="69"/>
  <c r="H101" i="69" s="1"/>
  <c r="G92" i="69"/>
  <c r="E92" i="69"/>
  <c r="D92" i="69"/>
  <c r="AU91" i="69"/>
  <c r="AT91" i="69"/>
  <c r="AS91" i="69"/>
  <c r="AR91" i="69"/>
  <c r="AU89" i="69"/>
  <c r="AT89" i="69"/>
  <c r="AS89" i="69"/>
  <c r="AR89" i="69"/>
  <c r="AU88" i="69"/>
  <c r="AT88" i="69"/>
  <c r="AS88" i="69"/>
  <c r="AR88" i="69"/>
  <c r="AU87" i="69"/>
  <c r="AT87" i="69"/>
  <c r="AS87" i="69"/>
  <c r="AR87" i="69"/>
  <c r="AU86" i="69"/>
  <c r="AT86" i="69"/>
  <c r="AS86" i="69"/>
  <c r="AR86" i="69"/>
  <c r="AU85" i="69"/>
  <c r="AT85" i="69"/>
  <c r="AS85" i="69"/>
  <c r="AR85" i="69"/>
  <c r="AU84" i="69"/>
  <c r="AT84" i="69"/>
  <c r="AS84" i="69"/>
  <c r="AR84" i="69"/>
  <c r="AU83" i="69"/>
  <c r="AT83" i="69"/>
  <c r="AS83" i="69"/>
  <c r="AR83" i="69"/>
  <c r="AU82" i="69"/>
  <c r="AT82" i="69"/>
  <c r="AS82" i="69"/>
  <c r="AR82" i="69"/>
  <c r="AW82" i="69"/>
  <c r="AU81" i="69"/>
  <c r="AT81" i="69"/>
  <c r="AS81" i="69"/>
  <c r="AR81" i="69"/>
  <c r="AW81" i="69"/>
  <c r="AU80" i="69"/>
  <c r="AT80" i="69"/>
  <c r="AS80" i="69"/>
  <c r="AR80" i="69"/>
  <c r="AU79" i="69"/>
  <c r="AT79" i="69"/>
  <c r="AS79" i="69"/>
  <c r="AR79" i="69"/>
  <c r="AW79" i="69"/>
  <c r="AU78" i="69"/>
  <c r="AT78" i="69"/>
  <c r="AS78" i="69"/>
  <c r="AR78" i="69"/>
  <c r="AW78" i="69"/>
  <c r="AU77" i="69"/>
  <c r="AT77" i="69"/>
  <c r="AS77" i="69"/>
  <c r="AR77" i="69"/>
  <c r="AW77" i="69"/>
  <c r="AU76" i="69"/>
  <c r="AT76" i="69"/>
  <c r="AS76" i="69"/>
  <c r="AR76" i="69"/>
  <c r="AU75" i="69"/>
  <c r="AT75" i="69"/>
  <c r="AS75" i="69"/>
  <c r="AR75" i="69"/>
  <c r="AW75" i="69"/>
  <c r="AU74" i="69"/>
  <c r="AT74" i="69"/>
  <c r="AS74" i="69"/>
  <c r="AR74" i="69"/>
  <c r="AW74" i="69"/>
  <c r="AU73" i="69"/>
  <c r="AT73" i="69"/>
  <c r="AS73" i="69"/>
  <c r="AR73" i="69"/>
  <c r="AW73" i="69"/>
  <c r="AU72" i="69"/>
  <c r="AT72" i="69"/>
  <c r="AS72" i="69"/>
  <c r="AR72" i="69"/>
  <c r="AU71" i="69"/>
  <c r="AT71" i="69"/>
  <c r="AS71" i="69"/>
  <c r="AR71" i="69"/>
  <c r="AW71" i="69"/>
  <c r="AU70" i="69"/>
  <c r="AT70" i="69"/>
  <c r="AS70" i="69"/>
  <c r="AR70" i="69"/>
  <c r="AU69" i="69"/>
  <c r="AT69" i="69"/>
  <c r="AS69" i="69"/>
  <c r="AR69" i="69"/>
  <c r="AW69" i="69"/>
  <c r="AU68" i="69"/>
  <c r="AT68" i="69"/>
  <c r="AS68" i="69"/>
  <c r="AR68" i="69"/>
  <c r="AU67" i="69"/>
  <c r="AT67" i="69"/>
  <c r="AS67" i="69"/>
  <c r="AR67" i="69"/>
  <c r="AU66" i="69"/>
  <c r="AT66" i="69"/>
  <c r="AS66" i="69"/>
  <c r="AR66" i="69"/>
  <c r="AU65" i="69"/>
  <c r="AT65" i="69"/>
  <c r="AS65" i="69"/>
  <c r="AR65" i="69"/>
  <c r="AU62" i="69"/>
  <c r="AT62" i="69"/>
  <c r="AS62" i="69"/>
  <c r="AR62" i="69"/>
  <c r="AU61" i="69"/>
  <c r="AT61" i="69"/>
  <c r="AS61" i="69"/>
  <c r="AR61" i="69"/>
  <c r="AU60" i="69"/>
  <c r="AT60" i="69"/>
  <c r="AS60" i="69"/>
  <c r="AR60" i="69"/>
  <c r="AU59" i="69"/>
  <c r="AT59" i="69"/>
  <c r="AS59" i="69"/>
  <c r="AR59" i="69"/>
  <c r="AU58" i="69"/>
  <c r="AT58" i="69"/>
  <c r="AS58" i="69"/>
  <c r="AR58" i="69"/>
  <c r="AU57" i="69"/>
  <c r="AT57" i="69"/>
  <c r="AS57" i="69"/>
  <c r="AR57" i="69"/>
  <c r="AU56" i="69"/>
  <c r="AT56" i="69"/>
  <c r="AS56" i="69"/>
  <c r="AR56" i="69"/>
  <c r="AU55" i="69"/>
  <c r="AT55" i="69"/>
  <c r="AS55" i="69"/>
  <c r="AR55" i="69"/>
  <c r="AU52" i="69"/>
  <c r="AT52" i="69"/>
  <c r="AS52" i="69"/>
  <c r="AR52" i="69"/>
  <c r="AU51" i="69"/>
  <c r="AT51" i="69"/>
  <c r="AS51" i="69"/>
  <c r="AR51" i="69"/>
  <c r="AU50" i="69"/>
  <c r="AT50" i="69"/>
  <c r="AS50" i="69"/>
  <c r="AR50" i="69"/>
  <c r="AU49" i="69"/>
  <c r="AT49" i="69"/>
  <c r="AS49" i="69"/>
  <c r="AR49" i="69"/>
  <c r="AU48" i="69"/>
  <c r="AT48" i="69"/>
  <c r="AS48" i="69"/>
  <c r="AR48" i="69"/>
  <c r="AU47" i="69"/>
  <c r="AT47" i="69"/>
  <c r="AS47" i="69"/>
  <c r="AR47" i="69"/>
  <c r="AU46" i="69"/>
  <c r="AT46" i="69"/>
  <c r="AS46" i="69"/>
  <c r="AR46" i="69"/>
  <c r="AU45" i="69"/>
  <c r="AT45" i="69"/>
  <c r="AS45" i="69"/>
  <c r="AR45" i="69"/>
  <c r="AU44" i="69"/>
  <c r="AT44" i="69"/>
  <c r="AS44" i="69"/>
  <c r="AR44" i="69"/>
  <c r="AU43" i="69"/>
  <c r="AT43" i="69"/>
  <c r="AS43" i="69"/>
  <c r="AR43" i="69"/>
  <c r="AU38" i="69"/>
  <c r="AT38" i="69"/>
  <c r="AS38" i="69"/>
  <c r="AR38" i="69"/>
  <c r="AU37" i="69"/>
  <c r="AT37" i="69"/>
  <c r="AS37" i="69"/>
  <c r="AR37" i="69"/>
  <c r="AU36" i="69"/>
  <c r="AT36" i="69"/>
  <c r="AS36" i="69"/>
  <c r="AR36" i="69"/>
  <c r="AU35" i="69"/>
  <c r="AT35" i="69"/>
  <c r="AS35" i="69"/>
  <c r="AR35" i="69"/>
  <c r="AU34" i="69"/>
  <c r="AT34" i="69"/>
  <c r="AS34" i="69"/>
  <c r="AR34" i="69"/>
  <c r="AU33" i="69"/>
  <c r="AT33" i="69"/>
  <c r="AS33" i="69"/>
  <c r="AR33" i="69"/>
  <c r="AU32" i="69"/>
  <c r="AT32" i="69"/>
  <c r="AS32" i="69"/>
  <c r="AR32" i="69"/>
  <c r="AU31" i="69"/>
  <c r="AT31" i="69"/>
  <c r="AS31" i="69"/>
  <c r="AR31" i="69"/>
  <c r="AU30" i="69"/>
  <c r="AT30" i="69"/>
  <c r="AS30" i="69"/>
  <c r="AR30" i="69"/>
  <c r="AU29" i="69"/>
  <c r="AT29" i="69"/>
  <c r="AS29" i="69"/>
  <c r="AR29" i="69"/>
  <c r="AU28" i="69"/>
  <c r="AT28" i="69"/>
  <c r="AS28" i="69"/>
  <c r="AR28" i="69"/>
  <c r="AU27" i="69"/>
  <c r="AT27" i="69"/>
  <c r="AS27" i="69"/>
  <c r="AR27" i="69"/>
  <c r="AU26" i="69"/>
  <c r="AT26" i="69"/>
  <c r="AS26" i="69"/>
  <c r="AR26" i="69"/>
  <c r="AU25" i="69"/>
  <c r="AT25" i="69"/>
  <c r="AS25" i="69"/>
  <c r="AR25" i="69"/>
  <c r="AU24" i="69"/>
  <c r="AT24" i="69"/>
  <c r="AS24" i="69"/>
  <c r="AR24" i="69"/>
  <c r="AU23" i="69"/>
  <c r="AT23" i="69"/>
  <c r="AS23" i="69"/>
  <c r="AR23" i="69"/>
  <c r="AU22" i="69"/>
  <c r="AT22" i="69"/>
  <c r="AS22" i="69"/>
  <c r="AR22" i="69"/>
  <c r="AU21" i="69"/>
  <c r="AT21" i="69"/>
  <c r="AS21" i="69"/>
  <c r="AR21" i="69"/>
  <c r="AU20" i="69"/>
  <c r="AT20" i="69"/>
  <c r="AS20" i="69"/>
  <c r="AR20" i="69"/>
  <c r="AU19" i="69"/>
  <c r="AT19" i="69"/>
  <c r="AS19" i="69"/>
  <c r="AR19" i="69"/>
  <c r="AU18" i="69"/>
  <c r="AT18" i="69"/>
  <c r="AS18" i="69"/>
  <c r="AR18" i="69"/>
  <c r="AU17" i="69"/>
  <c r="AT17" i="69"/>
  <c r="AS17" i="69"/>
  <c r="AR17" i="69"/>
  <c r="AU16" i="69"/>
  <c r="AT16" i="69"/>
  <c r="AS16" i="69"/>
  <c r="AR16" i="69"/>
  <c r="AU15" i="69"/>
  <c r="AT15" i="69"/>
  <c r="AS15" i="69"/>
  <c r="AR15" i="69"/>
  <c r="AU14" i="69"/>
  <c r="AT14" i="69"/>
  <c r="AS14" i="69"/>
  <c r="AR14" i="69"/>
  <c r="AU13" i="69"/>
  <c r="AT13" i="69"/>
  <c r="AS13" i="69"/>
  <c r="AR13" i="69"/>
  <c r="AU12" i="69"/>
  <c r="AT12" i="69"/>
  <c r="AS12" i="69"/>
  <c r="AR12" i="69"/>
  <c r="AU11" i="69"/>
  <c r="AT11" i="69"/>
  <c r="AS11" i="69"/>
  <c r="AR11" i="69"/>
  <c r="AU10" i="69"/>
  <c r="AT10" i="69"/>
  <c r="AS10" i="69"/>
  <c r="AR10" i="69"/>
  <c r="AU9" i="69"/>
  <c r="AT9" i="69"/>
  <c r="AS9" i="69"/>
  <c r="AR9" i="69"/>
  <c r="AU8" i="69"/>
  <c r="AT8" i="69"/>
  <c r="AS8" i="69"/>
  <c r="AR8" i="69"/>
  <c r="AU7" i="69"/>
  <c r="AT7" i="69"/>
  <c r="AS7" i="69"/>
  <c r="AR7" i="69"/>
  <c r="AL7" i="69"/>
  <c r="V7" i="69"/>
  <c r="U7" i="69"/>
  <c r="F7" i="69"/>
  <c r="AJ6" i="69"/>
  <c r="AI6" i="69"/>
  <c r="AH6" i="69"/>
  <c r="AG6" i="69"/>
  <c r="AF6" i="69"/>
  <c r="AE6" i="69"/>
  <c r="AD6" i="69"/>
  <c r="AC6" i="69"/>
  <c r="AB6" i="69"/>
  <c r="AA6" i="69"/>
  <c r="T6" i="69"/>
  <c r="S6" i="69"/>
  <c r="R6" i="69"/>
  <c r="Q6" i="69"/>
  <c r="P6" i="69"/>
  <c r="O6" i="69"/>
  <c r="N6" i="69"/>
  <c r="M6" i="69"/>
  <c r="L6" i="69"/>
  <c r="K6" i="69"/>
  <c r="J6" i="69"/>
  <c r="I6" i="69"/>
  <c r="H6" i="69"/>
  <c r="G6" i="69"/>
  <c r="W91" i="69" l="1"/>
  <c r="W58" i="69"/>
  <c r="W13" i="69"/>
  <c r="W63" i="69"/>
  <c r="W62" i="69"/>
  <c r="AM63" i="69"/>
  <c r="AV64" i="69"/>
  <c r="AN45" i="69"/>
  <c r="AN63" i="69"/>
  <c r="AN64" i="69"/>
  <c r="AP64" i="69" s="1"/>
  <c r="AO53" i="69"/>
  <c r="AO63" i="69"/>
  <c r="AV63" i="69"/>
  <c r="AM54" i="69"/>
  <c r="AM39" i="69"/>
  <c r="AM40" i="69"/>
  <c r="AM41" i="69"/>
  <c r="AV41" i="69"/>
  <c r="AM42" i="69"/>
  <c r="AN39" i="69"/>
  <c r="AO54" i="69"/>
  <c r="AO39" i="69"/>
  <c r="AO40" i="69"/>
  <c r="AO42" i="69"/>
  <c r="AM53" i="69"/>
  <c r="AO41" i="69"/>
  <c r="AV42" i="69"/>
  <c r="AV39" i="69"/>
  <c r="AV40" i="69"/>
  <c r="AN40" i="69"/>
  <c r="AN41" i="69"/>
  <c r="AN42" i="69"/>
  <c r="AN54" i="69"/>
  <c r="AP54" i="69" s="1"/>
  <c r="AM90" i="69"/>
  <c r="AV53" i="69"/>
  <c r="AO90" i="69"/>
  <c r="AN53" i="69"/>
  <c r="AM13" i="69"/>
  <c r="AM36" i="69"/>
  <c r="T101" i="69"/>
  <c r="AV90" i="69"/>
  <c r="AO7" i="69"/>
  <c r="AO8" i="69"/>
  <c r="AO9" i="69"/>
  <c r="AO17" i="69"/>
  <c r="AO18" i="69"/>
  <c r="AO19" i="69"/>
  <c r="AO20" i="69"/>
  <c r="AO36" i="69"/>
  <c r="AN43" i="69"/>
  <c r="AN90" i="69"/>
  <c r="AM14" i="69"/>
  <c r="AO16" i="69"/>
  <c r="AO48" i="69"/>
  <c r="AN66" i="69"/>
  <c r="AM67" i="69"/>
  <c r="AO21" i="69"/>
  <c r="AO22" i="69"/>
  <c r="AO23" i="69"/>
  <c r="AM48" i="69"/>
  <c r="AM33" i="69"/>
  <c r="AM62" i="69"/>
  <c r="AO67" i="69"/>
  <c r="AN68" i="69"/>
  <c r="AN95" i="69"/>
  <c r="AN99" i="69"/>
  <c r="AO13" i="69"/>
  <c r="AN14" i="69"/>
  <c r="AM27" i="69"/>
  <c r="AO29" i="69"/>
  <c r="AO30" i="69"/>
  <c r="AO31" i="69"/>
  <c r="AO38" i="69"/>
  <c r="AM43" i="69"/>
  <c r="AM52" i="69"/>
  <c r="AM55" i="69"/>
  <c r="AO57" i="69"/>
  <c r="AO60" i="69"/>
  <c r="AN65" i="69"/>
  <c r="AO70" i="69"/>
  <c r="AM31" i="69"/>
  <c r="AO34" i="69"/>
  <c r="AV44" i="69"/>
  <c r="AO47" i="69"/>
  <c r="AO51" i="69"/>
  <c r="AO52" i="69"/>
  <c r="AW70" i="69"/>
  <c r="AO74" i="69"/>
  <c r="AO24" i="69"/>
  <c r="H112" i="69"/>
  <c r="AM11" i="69"/>
  <c r="AM8" i="69"/>
  <c r="AN27" i="69"/>
  <c r="AM30" i="69"/>
  <c r="AV30" i="69"/>
  <c r="AO33" i="69"/>
  <c r="AM37" i="69"/>
  <c r="AV37" i="69"/>
  <c r="AM38" i="69"/>
  <c r="AM45" i="69"/>
  <c r="AO46" i="69"/>
  <c r="AM49" i="69"/>
  <c r="AV49" i="69"/>
  <c r="AO50" i="69"/>
  <c r="AO56" i="69"/>
  <c r="AV56" i="69"/>
  <c r="AM57" i="69"/>
  <c r="AM60" i="69"/>
  <c r="AV60" i="69"/>
  <c r="AM61" i="69"/>
  <c r="AO65" i="69"/>
  <c r="AO66" i="69"/>
  <c r="AO68" i="69"/>
  <c r="AO71" i="69"/>
  <c r="AO75" i="69"/>
  <c r="AO76" i="69"/>
  <c r="AO77" i="69"/>
  <c r="AO78" i="69"/>
  <c r="AO79" i="69"/>
  <c r="AN88" i="69"/>
  <c r="AN89" i="69"/>
  <c r="AN91" i="69"/>
  <c r="AK100" i="69"/>
  <c r="W96" i="69"/>
  <c r="AO99" i="69"/>
  <c r="AO58" i="69"/>
  <c r="AM65" i="69"/>
  <c r="AN67" i="69"/>
  <c r="AP67" i="69" s="1"/>
  <c r="AM68" i="69"/>
  <c r="AO83" i="69"/>
  <c r="AO84" i="69"/>
  <c r="AO85" i="69"/>
  <c r="AO86" i="69"/>
  <c r="AO87" i="69"/>
  <c r="AO88" i="69"/>
  <c r="AO89" i="69"/>
  <c r="AO91" i="69"/>
  <c r="F100" i="69"/>
  <c r="AL100" i="69"/>
  <c r="AN97" i="69"/>
  <c r="AT92" i="69"/>
  <c r="H111" i="69" s="1"/>
  <c r="AN10" i="69"/>
  <c r="AO11" i="69"/>
  <c r="AO12" i="69"/>
  <c r="AV15" i="69"/>
  <c r="AM16" i="69"/>
  <c r="AV46" i="69"/>
  <c r="AM47" i="69"/>
  <c r="AO49" i="69"/>
  <c r="AV55" i="69"/>
  <c r="AN56" i="69"/>
  <c r="AO69" i="69"/>
  <c r="AV72" i="69"/>
  <c r="AX72" i="69" s="1"/>
  <c r="AV78" i="69"/>
  <c r="AX78" i="69" s="1"/>
  <c r="AV79" i="69"/>
  <c r="AX79" i="69" s="1"/>
  <c r="W94" i="69"/>
  <c r="W98" i="69"/>
  <c r="AA101" i="69"/>
  <c r="AE101" i="69"/>
  <c r="AI101" i="69"/>
  <c r="AO10" i="69"/>
  <c r="AM26" i="69"/>
  <c r="AO32" i="69"/>
  <c r="I101" i="69"/>
  <c r="M101" i="69"/>
  <c r="Q101" i="69"/>
  <c r="W7" i="69"/>
  <c r="AV14" i="69"/>
  <c r="AN16" i="69"/>
  <c r="AV25" i="69"/>
  <c r="AV31" i="69"/>
  <c r="AM34" i="69"/>
  <c r="AV34" i="69"/>
  <c r="AM35" i="69"/>
  <c r="AO45" i="69"/>
  <c r="AM56" i="69"/>
  <c r="AN57" i="69"/>
  <c r="AO59" i="69"/>
  <c r="AO62" i="69"/>
  <c r="AV62" i="69"/>
  <c r="AV67" i="69"/>
  <c r="AV68" i="69"/>
  <c r="AV71" i="69"/>
  <c r="AX71" i="69" s="1"/>
  <c r="AV75" i="69"/>
  <c r="AX75" i="69" s="1"/>
  <c r="AO80" i="69"/>
  <c r="AV82" i="69"/>
  <c r="AX82" i="69" s="1"/>
  <c r="AM83" i="69"/>
  <c r="AV83" i="69"/>
  <c r="AM84" i="69"/>
  <c r="AV84" i="69"/>
  <c r="AM85" i="69"/>
  <c r="AV85" i="69"/>
  <c r="AM86" i="69"/>
  <c r="AV86" i="69"/>
  <c r="AM87" i="69"/>
  <c r="AV87" i="69"/>
  <c r="AM88" i="69"/>
  <c r="AV88" i="69"/>
  <c r="AM89" i="69"/>
  <c r="AV89" i="69"/>
  <c r="AM91" i="69"/>
  <c r="AV91" i="69"/>
  <c r="D101" i="69"/>
  <c r="G112" i="69" s="1"/>
  <c r="AO94" i="69"/>
  <c r="AN94" i="69"/>
  <c r="AM95" i="69"/>
  <c r="AO96" i="69"/>
  <c r="AN96" i="69"/>
  <c r="AM97" i="69"/>
  <c r="AO98" i="69"/>
  <c r="AN98" i="69"/>
  <c r="AM99" i="69"/>
  <c r="G101" i="69"/>
  <c r="K101" i="69"/>
  <c r="O101" i="69"/>
  <c r="S101" i="69"/>
  <c r="Z101" i="69"/>
  <c r="AD101" i="69"/>
  <c r="AH101" i="69"/>
  <c r="AV8" i="69"/>
  <c r="AV13" i="69"/>
  <c r="AM24" i="69"/>
  <c r="AV26" i="69"/>
  <c r="AV27" i="69"/>
  <c r="AV36" i="69"/>
  <c r="AV43" i="69"/>
  <c r="AV45" i="69"/>
  <c r="AV48" i="69"/>
  <c r="AO61" i="69"/>
  <c r="AM66" i="69"/>
  <c r="AV69" i="69"/>
  <c r="AX69" i="69" s="1"/>
  <c r="AO72" i="69"/>
  <c r="AV76" i="69"/>
  <c r="AX76" i="69" s="1"/>
  <c r="AV77" i="69"/>
  <c r="AX77" i="69" s="1"/>
  <c r="AO81" i="69"/>
  <c r="AO82" i="69"/>
  <c r="AN83" i="69"/>
  <c r="AN84" i="69"/>
  <c r="AN85" i="69"/>
  <c r="AN86" i="69"/>
  <c r="AN87" i="69"/>
  <c r="AB101" i="69"/>
  <c r="AF101" i="69"/>
  <c r="AJ101" i="69"/>
  <c r="AO95" i="69"/>
  <c r="AO97" i="69"/>
  <c r="F92" i="69"/>
  <c r="F101" i="69" s="1"/>
  <c r="AV9" i="69"/>
  <c r="AM10" i="69"/>
  <c r="AV11" i="69"/>
  <c r="AM12" i="69"/>
  <c r="AO14" i="69"/>
  <c r="AO15" i="69"/>
  <c r="AM25" i="69"/>
  <c r="AO27" i="69"/>
  <c r="AO28" i="69"/>
  <c r="AO35" i="69"/>
  <c r="AO37" i="69"/>
  <c r="AV47" i="69"/>
  <c r="AM51" i="69"/>
  <c r="AM59" i="69"/>
  <c r="AV65" i="69"/>
  <c r="AV70" i="69"/>
  <c r="AX70" i="69" s="1"/>
  <c r="AV80" i="69"/>
  <c r="AX80" i="69" s="1"/>
  <c r="AV81" i="69"/>
  <c r="AX81" i="69" s="1"/>
  <c r="U100" i="69"/>
  <c r="AM96" i="69"/>
  <c r="AM98" i="69"/>
  <c r="E101" i="69"/>
  <c r="J101" i="69"/>
  <c r="N101" i="69"/>
  <c r="AC101" i="69"/>
  <c r="AG101" i="69"/>
  <c r="AM22" i="69"/>
  <c r="AN22" i="69"/>
  <c r="AN9" i="69"/>
  <c r="AM9" i="69"/>
  <c r="AM44" i="69"/>
  <c r="AN44" i="69"/>
  <c r="AN15" i="69"/>
  <c r="AM15" i="69"/>
  <c r="AM17" i="69"/>
  <c r="AN17" i="69"/>
  <c r="AN28" i="69"/>
  <c r="AM28" i="69"/>
  <c r="AM29" i="69"/>
  <c r="AN29" i="69"/>
  <c r="AM18" i="69"/>
  <c r="AN18" i="69"/>
  <c r="AM19" i="69"/>
  <c r="AN19" i="69"/>
  <c r="AM21" i="69"/>
  <c r="AN21" i="69"/>
  <c r="AP21" i="69" s="1"/>
  <c r="AM23" i="69"/>
  <c r="AN23" i="69"/>
  <c r="F6" i="69"/>
  <c r="V6" i="69"/>
  <c r="AL6" i="69"/>
  <c r="AS92" i="69"/>
  <c r="H110" i="69" s="1"/>
  <c r="AN8" i="69"/>
  <c r="AV12" i="69"/>
  <c r="AN24" i="69"/>
  <c r="AO25" i="69"/>
  <c r="AO26" i="69"/>
  <c r="AN30" i="69"/>
  <c r="AV35" i="69"/>
  <c r="AV38" i="69"/>
  <c r="AN48" i="69"/>
  <c r="AN13" i="69"/>
  <c r="AN34" i="69"/>
  <c r="AP34" i="69" s="1"/>
  <c r="AN46" i="69"/>
  <c r="AM46" i="69"/>
  <c r="AM58" i="69"/>
  <c r="AN58" i="69"/>
  <c r="U92" i="69"/>
  <c r="AV24" i="69"/>
  <c r="AM32" i="69"/>
  <c r="AN32" i="69"/>
  <c r="AO43" i="69"/>
  <c r="AN12" i="69"/>
  <c r="Y92" i="69"/>
  <c r="Y101" i="69" s="1"/>
  <c r="U6" i="69"/>
  <c r="Y6" i="69"/>
  <c r="V92" i="69"/>
  <c r="AR92" i="69"/>
  <c r="H109" i="69" s="1"/>
  <c r="AV7" i="69"/>
  <c r="AV10" i="69"/>
  <c r="AN11" i="69"/>
  <c r="AV16" i="69"/>
  <c r="AV17" i="69"/>
  <c r="AV18" i="69"/>
  <c r="AV19" i="69"/>
  <c r="AV20" i="69"/>
  <c r="AV21" i="69"/>
  <c r="AV22" i="69"/>
  <c r="AV23" i="69"/>
  <c r="AN25" i="69"/>
  <c r="AN26" i="69"/>
  <c r="AV28" i="69"/>
  <c r="AV29" i="69"/>
  <c r="AN31" i="69"/>
  <c r="AN33" i="69"/>
  <c r="AP33" i="69" s="1"/>
  <c r="AN35" i="69"/>
  <c r="AN38" i="69"/>
  <c r="AV33" i="69"/>
  <c r="AN37" i="69"/>
  <c r="AN47" i="69"/>
  <c r="AM50" i="69"/>
  <c r="AV50" i="69"/>
  <c r="AN52" i="69"/>
  <c r="AP52" i="69" s="1"/>
  <c r="AO55" i="69"/>
  <c r="AN59" i="69"/>
  <c r="AV61" i="69"/>
  <c r="AN51" i="69"/>
  <c r="AN62" i="69"/>
  <c r="AN70" i="69"/>
  <c r="AP70" i="69" s="1"/>
  <c r="AM70" i="69"/>
  <c r="AN50" i="69"/>
  <c r="AV52" i="69"/>
  <c r="AV59" i="69"/>
  <c r="AN61" i="69"/>
  <c r="AP61" i="69" s="1"/>
  <c r="AL92" i="69"/>
  <c r="AU92" i="69"/>
  <c r="AV32" i="69"/>
  <c r="AN36" i="69"/>
  <c r="AP36" i="69" s="1"/>
  <c r="AO44" i="69"/>
  <c r="AN49" i="69"/>
  <c r="AV51" i="69"/>
  <c r="AN55" i="69"/>
  <c r="AV57" i="69"/>
  <c r="AV58" i="69"/>
  <c r="AN60" i="69"/>
  <c r="AV66" i="69"/>
  <c r="AO73" i="69"/>
  <c r="G111" i="69"/>
  <c r="AV73" i="69"/>
  <c r="AX73" i="69" s="1"/>
  <c r="AV74" i="69"/>
  <c r="AX74" i="69" s="1"/>
  <c r="AM94" i="69"/>
  <c r="V100" i="69"/>
  <c r="AM71" i="69"/>
  <c r="AM73" i="69"/>
  <c r="AM75" i="69"/>
  <c r="AM77" i="69"/>
  <c r="AM79" i="69"/>
  <c r="AM81" i="69"/>
  <c r="W95" i="69"/>
  <c r="W97" i="69"/>
  <c r="W99" i="69"/>
  <c r="AP65" i="69" l="1"/>
  <c r="AP29" i="69"/>
  <c r="AP41" i="69"/>
  <c r="AP50" i="69"/>
  <c r="G109" i="69"/>
  <c r="AP63" i="69"/>
  <c r="AP88" i="69"/>
  <c r="AP45" i="69"/>
  <c r="AP62" i="69"/>
  <c r="AP13" i="69"/>
  <c r="AP30" i="69"/>
  <c r="AP17" i="69"/>
  <c r="AP57" i="69"/>
  <c r="AP53" i="69"/>
  <c r="G110" i="69"/>
  <c r="AP38" i="69"/>
  <c r="AP31" i="69"/>
  <c r="AP11" i="69"/>
  <c r="AP19" i="69"/>
  <c r="AP22" i="69"/>
  <c r="AP8" i="69"/>
  <c r="AP40" i="69"/>
  <c r="AP42" i="69"/>
  <c r="AP39" i="69"/>
  <c r="AP68" i="69"/>
  <c r="AP51" i="69"/>
  <c r="AP9" i="69"/>
  <c r="AP66" i="69"/>
  <c r="AP59" i="69"/>
  <c r="AP35" i="69"/>
  <c r="AP48" i="69"/>
  <c r="AP89" i="69"/>
  <c r="AP90" i="69"/>
  <c r="AP94" i="69"/>
  <c r="AP18" i="69"/>
  <c r="AP55" i="69"/>
  <c r="AP26" i="69"/>
  <c r="AP14" i="69"/>
  <c r="AP99" i="69"/>
  <c r="AP25" i="69"/>
  <c r="AP43" i="69"/>
  <c r="AP23" i="69"/>
  <c r="AP85" i="69"/>
  <c r="AP91" i="69"/>
  <c r="AP60" i="69"/>
  <c r="AP97" i="69"/>
  <c r="AP98" i="69"/>
  <c r="AP47" i="69"/>
  <c r="AP95" i="69"/>
  <c r="AP12" i="69"/>
  <c r="AP32" i="69"/>
  <c r="AP46" i="69"/>
  <c r="AP24" i="69"/>
  <c r="AP15" i="69"/>
  <c r="AP56" i="69"/>
  <c r="AP10" i="69"/>
  <c r="AM100" i="69"/>
  <c r="AN100" i="69"/>
  <c r="AO100" i="69"/>
  <c r="AP84" i="69"/>
  <c r="AP96" i="69"/>
  <c r="AP16" i="69"/>
  <c r="AP49" i="69"/>
  <c r="AP37" i="69"/>
  <c r="AP86" i="69"/>
  <c r="AL101" i="69"/>
  <c r="H105" i="69" s="1"/>
  <c r="W6" i="69"/>
  <c r="V101" i="69"/>
  <c r="AP58" i="69"/>
  <c r="AP27" i="69"/>
  <c r="AP87" i="69"/>
  <c r="AP83" i="69"/>
  <c r="AN71" i="69"/>
  <c r="AP71" i="69" s="1"/>
  <c r="AN81" i="69"/>
  <c r="AP81" i="69" s="1"/>
  <c r="AP28" i="69"/>
  <c r="W92" i="69"/>
  <c r="W100" i="69"/>
  <c r="AO92" i="69"/>
  <c r="AN77" i="69"/>
  <c r="AP77" i="69" s="1"/>
  <c r="AM74" i="69"/>
  <c r="AN74" i="69"/>
  <c r="AP74" i="69" s="1"/>
  <c r="AM20" i="69"/>
  <c r="AN20" i="69"/>
  <c r="AP20" i="69" s="1"/>
  <c r="AN80" i="69"/>
  <c r="AP80" i="69" s="1"/>
  <c r="AM80" i="69"/>
  <c r="AN79" i="69"/>
  <c r="AP79" i="69" s="1"/>
  <c r="AN73" i="69"/>
  <c r="AP73" i="69" s="1"/>
  <c r="AM72" i="69"/>
  <c r="AN72" i="69"/>
  <c r="AP72" i="69" s="1"/>
  <c r="AO6" i="69"/>
  <c r="AP44" i="69"/>
  <c r="AN78" i="69"/>
  <c r="AP78" i="69" s="1"/>
  <c r="AM78" i="69"/>
  <c r="AN76" i="69"/>
  <c r="AP76" i="69" s="1"/>
  <c r="AM76" i="69"/>
  <c r="AN69" i="69"/>
  <c r="AP69" i="69" s="1"/>
  <c r="AM69" i="69"/>
  <c r="AV92" i="69"/>
  <c r="H114" i="69"/>
  <c r="I109" i="69"/>
  <c r="I104" i="69"/>
  <c r="AN82" i="69"/>
  <c r="AP82" i="69" s="1"/>
  <c r="AM82" i="69"/>
  <c r="U101" i="69"/>
  <c r="AN75" i="69"/>
  <c r="AP75" i="69" s="1"/>
  <c r="H106" i="69"/>
  <c r="X92" i="69"/>
  <c r="X101" i="69" s="1"/>
  <c r="X6" i="69"/>
  <c r="AP100" i="69" l="1"/>
  <c r="AO101" i="69"/>
  <c r="W101" i="69"/>
  <c r="AK92" i="69"/>
  <c r="AK6" i="69"/>
  <c r="AM7" i="69"/>
  <c r="AN7" i="69"/>
  <c r="AK101" i="69" l="1"/>
  <c r="AN92" i="69"/>
  <c r="AN101" i="69" s="1"/>
  <c r="AP7" i="69"/>
  <c r="AN6" i="69"/>
  <c r="AM92" i="69"/>
  <c r="AM101" i="69" s="1"/>
  <c r="AM6" i="69"/>
  <c r="AP92" i="69" l="1"/>
  <c r="AP101" i="69" s="1"/>
  <c r="AP6" i="69"/>
  <c r="I105" i="69"/>
  <c r="F106" i="69"/>
  <c r="G104" i="69" s="1"/>
  <c r="I106" i="69" l="1"/>
  <c r="J104" i="69" s="1"/>
  <c r="G105" i="69"/>
  <c r="J105" i="69" l="1"/>
</calcChain>
</file>

<file path=xl/sharedStrings.xml><?xml version="1.0" encoding="utf-8"?>
<sst xmlns="http://schemas.openxmlformats.org/spreadsheetml/2006/main" count="282" uniqueCount="170">
  <si>
    <t>정원내</t>
  </si>
  <si>
    <t>행정</t>
    <phoneticPr fontId="13" type="noConversion"/>
  </si>
  <si>
    <t>경상</t>
    <phoneticPr fontId="13" type="noConversion"/>
  </si>
  <si>
    <t>공과</t>
    <phoneticPr fontId="13" type="noConversion"/>
  </si>
  <si>
    <t>일본어일본학과</t>
    <phoneticPr fontId="13" type="noConversion"/>
  </si>
  <si>
    <t>행정학과</t>
    <phoneticPr fontId="13" type="noConversion"/>
  </si>
  <si>
    <t>경영학과</t>
    <phoneticPr fontId="13" type="noConversion"/>
  </si>
  <si>
    <t>사회복지학과</t>
    <phoneticPr fontId="13" type="noConversion"/>
  </si>
  <si>
    <t>심리학과</t>
    <phoneticPr fontId="13" type="noConversion"/>
  </si>
  <si>
    <t>생명공학과</t>
    <phoneticPr fontId="13" type="noConversion"/>
  </si>
  <si>
    <t>영어교육과</t>
    <phoneticPr fontId="13" type="noConversion"/>
  </si>
  <si>
    <t>회계학과</t>
    <phoneticPr fontId="13" type="noConversion"/>
  </si>
  <si>
    <t>기초생활수급자및차상위계층</t>
    <phoneticPr fontId="13" type="noConversion"/>
  </si>
  <si>
    <t>정보통신공학부(통신공학전공)</t>
    <phoneticPr fontId="13" type="noConversion"/>
  </si>
  <si>
    <t>나</t>
    <phoneticPr fontId="13" type="noConversion"/>
  </si>
  <si>
    <t>대학
(학부)</t>
    <phoneticPr fontId="13" type="noConversion"/>
  </si>
  <si>
    <t>모집단위</t>
    <phoneticPr fontId="13" type="noConversion"/>
  </si>
  <si>
    <t>수시</t>
    <phoneticPr fontId="13" type="noConversion"/>
  </si>
  <si>
    <t>정시</t>
    <phoneticPr fontId="13" type="noConversion"/>
  </si>
  <si>
    <t>수시+정시
합계</t>
    <phoneticPr fontId="13" type="noConversion"/>
  </si>
  <si>
    <t>정원내</t>
    <phoneticPr fontId="13" type="noConversion"/>
  </si>
  <si>
    <t>정원외</t>
    <phoneticPr fontId="13" type="noConversion"/>
  </si>
  <si>
    <t>수시 소계</t>
    <phoneticPr fontId="13" type="noConversion"/>
  </si>
  <si>
    <t>정시 소계</t>
    <phoneticPr fontId="13" type="noConversion"/>
  </si>
  <si>
    <t>예체능전형</t>
    <phoneticPr fontId="13" type="noConversion"/>
  </si>
  <si>
    <t>총계</t>
    <phoneticPr fontId="13" type="noConversion"/>
  </si>
  <si>
    <t>가</t>
    <phoneticPr fontId="13" type="noConversion"/>
  </si>
  <si>
    <t>다</t>
    <phoneticPr fontId="13" type="noConversion"/>
  </si>
  <si>
    <t>중국어중국학과</t>
    <phoneticPr fontId="13" type="noConversion"/>
  </si>
  <si>
    <t>영어영문학과</t>
    <phoneticPr fontId="13" type="noConversion"/>
  </si>
  <si>
    <t>불어불문학과</t>
    <phoneticPr fontId="13" type="noConversion"/>
  </si>
  <si>
    <t>체육학과</t>
    <phoneticPr fontId="13" type="noConversion"/>
  </si>
  <si>
    <t>스포츠레저학과</t>
    <phoneticPr fontId="13" type="noConversion"/>
  </si>
  <si>
    <t>경찰행정학과</t>
    <phoneticPr fontId="13" type="noConversion"/>
  </si>
  <si>
    <t>도시행정학과</t>
    <phoneticPr fontId="13" type="noConversion"/>
  </si>
  <si>
    <t>부동산학과</t>
    <phoneticPr fontId="13" type="noConversion"/>
  </si>
  <si>
    <t>경제학과</t>
    <phoneticPr fontId="13" type="noConversion"/>
  </si>
  <si>
    <t>무역학과</t>
    <phoneticPr fontId="13" type="noConversion"/>
  </si>
  <si>
    <t>금융보험학과</t>
    <phoneticPr fontId="13" type="noConversion"/>
  </si>
  <si>
    <t>관광경영학과</t>
    <phoneticPr fontId="13" type="noConversion"/>
  </si>
  <si>
    <t>호텔관광학과</t>
    <phoneticPr fontId="13" type="noConversion"/>
  </si>
  <si>
    <t>가정복지학과</t>
    <phoneticPr fontId="13" type="noConversion"/>
  </si>
  <si>
    <t>국제관계학과</t>
    <phoneticPr fontId="13" type="noConversion"/>
  </si>
  <si>
    <t>사회학과</t>
    <phoneticPr fontId="13" type="noConversion"/>
  </si>
  <si>
    <t>문헌정보학과</t>
    <phoneticPr fontId="13" type="noConversion"/>
  </si>
  <si>
    <t>생명과학과</t>
    <phoneticPr fontId="13" type="noConversion"/>
  </si>
  <si>
    <t>건축공학과</t>
    <phoneticPr fontId="13" type="noConversion"/>
  </si>
  <si>
    <t>환경공학과</t>
    <phoneticPr fontId="13" type="noConversion"/>
  </si>
  <si>
    <t>식품공학과</t>
    <phoneticPr fontId="13" type="noConversion"/>
  </si>
  <si>
    <t>식품영양학과</t>
    <phoneticPr fontId="13" type="noConversion"/>
  </si>
  <si>
    <t>화학공학과</t>
    <phoneticPr fontId="13" type="noConversion"/>
  </si>
  <si>
    <t>전자전기공학부(전자공학전공)</t>
    <phoneticPr fontId="13" type="noConversion"/>
  </si>
  <si>
    <t>전자전기공학부(전자제어공학전공)</t>
    <phoneticPr fontId="13" type="noConversion"/>
  </si>
  <si>
    <t>시각디자인학과</t>
    <phoneticPr fontId="13" type="noConversion"/>
  </si>
  <si>
    <t>산업디자인학과</t>
    <phoneticPr fontId="13" type="noConversion"/>
  </si>
  <si>
    <t>패션디자인학과</t>
    <phoneticPr fontId="13" type="noConversion"/>
  </si>
  <si>
    <t>실내건축디자인학과</t>
    <phoneticPr fontId="13" type="noConversion"/>
  </si>
  <si>
    <t>사범</t>
    <phoneticPr fontId="13" type="noConversion"/>
  </si>
  <si>
    <t>국어교육과</t>
    <phoneticPr fontId="13" type="noConversion"/>
  </si>
  <si>
    <t>역사교육과</t>
    <phoneticPr fontId="13" type="noConversion"/>
  </si>
  <si>
    <t>계열</t>
    <phoneticPr fontId="13" type="noConversion"/>
  </si>
  <si>
    <t>인문사회</t>
    <phoneticPr fontId="13" type="noConversion"/>
  </si>
  <si>
    <t>산업복지학과</t>
    <phoneticPr fontId="13" type="noConversion"/>
  </si>
  <si>
    <t>일반전형</t>
    <phoneticPr fontId="13" type="noConversion"/>
  </si>
  <si>
    <t>농어촌
학생</t>
    <phoneticPr fontId="13" type="noConversion"/>
  </si>
  <si>
    <t>공학</t>
    <phoneticPr fontId="13" type="noConversion"/>
  </si>
  <si>
    <t>일반사회교육과</t>
    <phoneticPr fontId="13" type="noConversion"/>
  </si>
  <si>
    <t>지리교육과</t>
    <phoneticPr fontId="13" type="noConversion"/>
  </si>
  <si>
    <t>유아교육과</t>
    <phoneticPr fontId="13" type="noConversion"/>
  </si>
  <si>
    <t>특수교육과</t>
    <phoneticPr fontId="13" type="noConversion"/>
  </si>
  <si>
    <t>초등특수교육과</t>
    <phoneticPr fontId="13" type="noConversion"/>
  </si>
  <si>
    <t>유아특수교육과</t>
    <phoneticPr fontId="13" type="noConversion"/>
  </si>
  <si>
    <t>수학교육과</t>
    <phoneticPr fontId="13" type="noConversion"/>
  </si>
  <si>
    <t>과학교육학부(물리교육전공)</t>
    <phoneticPr fontId="13" type="noConversion"/>
  </si>
  <si>
    <t>과학교육학부(화학교육전공)</t>
    <phoneticPr fontId="13" type="noConversion"/>
  </si>
  <si>
    <t>과학교육학부(생물교육전공)</t>
    <phoneticPr fontId="13" type="noConversion"/>
  </si>
  <si>
    <t>직업재활학과</t>
    <phoneticPr fontId="13" type="noConversion"/>
  </si>
  <si>
    <t>언어치료학과</t>
    <phoneticPr fontId="13" type="noConversion"/>
  </si>
  <si>
    <t>재활심리학과</t>
    <phoneticPr fontId="13" type="noConversion"/>
  </si>
  <si>
    <t>재활공학과</t>
    <phoneticPr fontId="13" type="noConversion"/>
  </si>
  <si>
    <t>물리치료학과</t>
    <phoneticPr fontId="13" type="noConversion"/>
  </si>
  <si>
    <t>작업치료학과</t>
    <phoneticPr fontId="13" type="noConversion"/>
  </si>
  <si>
    <t>간호학과</t>
    <phoneticPr fontId="13" type="noConversion"/>
  </si>
  <si>
    <t>소계</t>
    <phoneticPr fontId="13" type="noConversion"/>
  </si>
  <si>
    <t>창조융합학부</t>
    <phoneticPr fontId="13" type="noConversion"/>
  </si>
  <si>
    <t>과학교육학부(지구과학교육전공)</t>
    <phoneticPr fontId="13" type="noConversion"/>
  </si>
  <si>
    <t>간호보건</t>
    <phoneticPr fontId="13" type="noConversion"/>
  </si>
  <si>
    <t>사회과학</t>
    <phoneticPr fontId="13" type="noConversion"/>
  </si>
  <si>
    <t>자연과학</t>
    <phoneticPr fontId="13" type="noConversion"/>
  </si>
  <si>
    <t>정보통신</t>
    <phoneticPr fontId="13" type="noConversion"/>
  </si>
  <si>
    <t>조형예술</t>
    <phoneticPr fontId="13" type="noConversion"/>
  </si>
  <si>
    <t>재활과학</t>
    <phoneticPr fontId="13" type="noConversion"/>
  </si>
  <si>
    <t>입학
정원</t>
    <phoneticPr fontId="13" type="noConversion"/>
  </si>
  <si>
    <t>모집
인원</t>
    <phoneticPr fontId="13" type="noConversion"/>
  </si>
  <si>
    <t>예체능</t>
    <phoneticPr fontId="13" type="noConversion"/>
  </si>
  <si>
    <t>한국어문학과</t>
    <phoneticPr fontId="13" type="noConversion"/>
  </si>
  <si>
    <t>미디어커뮤니케이션학과</t>
    <phoneticPr fontId="13" type="noConversion"/>
  </si>
  <si>
    <t>건설시스템공학과</t>
    <phoneticPr fontId="13" type="noConversion"/>
  </si>
  <si>
    <t>컴퓨터정보공학부(컴퓨터공학전공)</t>
    <phoneticPr fontId="13" type="noConversion"/>
  </si>
  <si>
    <t>평생
학습자
전형</t>
  </si>
  <si>
    <t>특성화
고졸
재직자</t>
  </si>
  <si>
    <t>특성화
고졸
재직자</t>
    <phoneticPr fontId="13" type="noConversion"/>
  </si>
  <si>
    <t>가</t>
    <phoneticPr fontId="13" type="noConversion"/>
  </si>
  <si>
    <t>지역사회개발ㆍ복지학과</t>
    <phoneticPr fontId="13" type="noConversion"/>
  </si>
  <si>
    <t>화학ㆍ응용화학과</t>
    <phoneticPr fontId="13" type="noConversion"/>
  </si>
  <si>
    <t>동물자원학과</t>
  </si>
  <si>
    <t>산림자원학과</t>
  </si>
  <si>
    <t>제한없음</t>
  </si>
  <si>
    <t>장애인 등 대상자</t>
  </si>
  <si>
    <t>특성화고 재직자</t>
  </si>
  <si>
    <t>기초생활수급자 및 차상위계층</t>
  </si>
  <si>
    <t>특성화고 졸업자</t>
  </si>
  <si>
    <t>농어촌학생</t>
  </si>
  <si>
    <t>소계</t>
  </si>
  <si>
    <t>신청</t>
  </si>
  <si>
    <t>가능</t>
  </si>
  <si>
    <t>비율</t>
  </si>
  <si>
    <t>전형구분</t>
  </si>
  <si>
    <t>정원외 모집전형 인원</t>
  </si>
  <si>
    <t>합계</t>
  </si>
  <si>
    <t>정시</t>
  </si>
  <si>
    <t>수시</t>
  </si>
  <si>
    <t>정원외</t>
  </si>
  <si>
    <t>합계</t>
    <phoneticPr fontId="13" type="noConversion"/>
  </si>
  <si>
    <t>경기
실적
우수자</t>
    <phoneticPr fontId="13" type="noConversion"/>
  </si>
  <si>
    <t>체육
특기자</t>
    <phoneticPr fontId="13" type="noConversion"/>
  </si>
  <si>
    <t>평생
학습자</t>
    <phoneticPr fontId="13" type="noConversion"/>
  </si>
  <si>
    <t>농어촌</t>
    <phoneticPr fontId="13" type="noConversion"/>
  </si>
  <si>
    <t>특성화졸</t>
    <phoneticPr fontId="13" type="noConversion"/>
  </si>
  <si>
    <t>기초생활</t>
    <phoneticPr fontId="13" type="noConversion"/>
  </si>
  <si>
    <t>장애인등</t>
    <phoneticPr fontId="13" type="noConversion"/>
  </si>
  <si>
    <t>구분</t>
    <phoneticPr fontId="13" type="noConversion"/>
  </si>
  <si>
    <t>특성화고졸</t>
    <phoneticPr fontId="13" type="noConversion"/>
  </si>
  <si>
    <t>장애인
등
대상자</t>
    <phoneticPr fontId="13" type="noConversion"/>
  </si>
  <si>
    <t>인문교양</t>
    <phoneticPr fontId="13" type="noConversion"/>
  </si>
  <si>
    <t>신소재에너지공학과</t>
  </si>
  <si>
    <t>과학생명융합</t>
    <phoneticPr fontId="13" type="noConversion"/>
  </si>
  <si>
    <t>생명환경학부(원예학전공)</t>
  </si>
  <si>
    <t>생명환경학부(바이오산업학전공)</t>
  </si>
  <si>
    <t>융합예술학부(현대미술전공)</t>
  </si>
  <si>
    <t>융합예술학부(영상애니메이션디자인학전공)</t>
  </si>
  <si>
    <t>융합예술학부(생활조형디자인학전공)</t>
  </si>
  <si>
    <t>재활건강증진학과</t>
  </si>
  <si>
    <t>DU인재법학부</t>
    <phoneticPr fontId="13" type="noConversion"/>
  </si>
  <si>
    <t>법학</t>
    <phoneticPr fontId="13" type="noConversion"/>
  </si>
  <si>
    <t>2017이월</t>
    <phoneticPr fontId="13" type="noConversion"/>
  </si>
  <si>
    <t>평생교육학과</t>
  </si>
  <si>
    <t>자산관리창업학과</t>
  </si>
  <si>
    <t>특수재활교육학과</t>
  </si>
  <si>
    <r>
      <t>ICT</t>
    </r>
    <r>
      <rPr>
        <sz val="9"/>
        <color rgb="FF000000"/>
        <rFont val="돋움"/>
        <family val="3"/>
        <charset val="129"/>
      </rPr>
      <t>융복합학과</t>
    </r>
  </si>
  <si>
    <t>미래융합</t>
    <phoneticPr fontId="13" type="noConversion"/>
  </si>
  <si>
    <t>도시·조경학부(조경학전공)</t>
    <phoneticPr fontId="13" type="noConversion"/>
  </si>
  <si>
    <t>도시·조경학부(도시계획공학전공)</t>
    <phoneticPr fontId="13" type="noConversion"/>
  </si>
  <si>
    <t>정보통신공학부(임베디드시스템공학전공)</t>
    <phoneticPr fontId="13" type="noConversion"/>
  </si>
  <si>
    <t>컴퓨터정보공학부(컴퓨터소프트웨어전공)</t>
    <phoneticPr fontId="13" type="noConversion"/>
  </si>
  <si>
    <t>정보통신공학부(멀티미디어공학전공)</t>
    <phoneticPr fontId="13" type="noConversion"/>
  </si>
  <si>
    <t>수리빅데이터학부(수학전공)</t>
    <phoneticPr fontId="13" type="noConversion"/>
  </si>
  <si>
    <t>수리빅데이터학부(통계·빅데이터전공)</t>
    <phoneticPr fontId="13" type="noConversion"/>
  </si>
  <si>
    <t>기계공학부(기계공학전공)</t>
    <phoneticPr fontId="13" type="noConversion"/>
  </si>
  <si>
    <t>기계공학부(기계설계공학전공)</t>
    <phoneticPr fontId="13" type="noConversion"/>
  </si>
  <si>
    <t>학생부
교과(일반)</t>
    <phoneticPr fontId="13" type="noConversion"/>
  </si>
  <si>
    <t>학생부교과(지역인재)</t>
    <phoneticPr fontId="13" type="noConversion"/>
  </si>
  <si>
    <t>6차산업학과</t>
    <phoneticPr fontId="13" type="noConversion"/>
  </si>
  <si>
    <t>실버복지상담학과</t>
    <phoneticPr fontId="13" type="noConversion"/>
  </si>
  <si>
    <t>2020학년도 신입생 모집단위별 모집인원 기본계획</t>
    <phoneticPr fontId="13" type="noConversion"/>
  </si>
  <si>
    <t>학생부종합(고른기회)</t>
    <phoneticPr fontId="13" type="noConversion"/>
  </si>
  <si>
    <t>학생부종합(서류)</t>
    <phoneticPr fontId="13" type="noConversion"/>
  </si>
  <si>
    <t>학생부종합(서류면접)</t>
    <phoneticPr fontId="13" type="noConversion"/>
  </si>
  <si>
    <t>예체능실기</t>
    <phoneticPr fontId="13" type="noConversion"/>
  </si>
  <si>
    <t>실기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</si>
</sst>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₩&quot;* #,##0_-;\-&quot;₩&quot;* #,##0_-;_-&quot;₩&quot;* &quot;-&quot;_-;_-@_-"/>
    <numFmt numFmtId="41" formatCode="_-* #,##0_-;\-* #,##0_-;_-* &quot;-&quot;_-;_-@_-"/>
    <numFmt numFmtId="176" formatCode="0.0%"/>
    <numFmt numFmtId="177" formatCode="_-* #,##0.00_-;\-* #,##0.00_-;_-* &quot;-&quot;_-;_-@_-"/>
  </numFmts>
  <fonts count="5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name val="돋움"/>
      <family val="3"/>
      <charset val="129"/>
    </font>
    <font>
      <sz val="8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18"/>
      <name val="돋움"/>
      <family val="3"/>
      <charset val="129"/>
    </font>
    <font>
      <sz val="11"/>
      <color theme="1"/>
      <name val="굴림"/>
      <family val="2"/>
      <charset val="129"/>
    </font>
    <font>
      <sz val="10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8"/>
      <color rgb="FFFF0000"/>
      <name val="돋움"/>
      <family val="3"/>
      <charset val="129"/>
    </font>
    <font>
      <b/>
      <sz val="8"/>
      <color theme="0"/>
      <name val="맑은 고딕"/>
      <family val="3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9"/>
      <name val="굴림"/>
      <family val="3"/>
      <charset val="129"/>
    </font>
    <font>
      <sz val="8"/>
      <color theme="0"/>
      <name val="맑은 고딕"/>
      <family val="3"/>
      <charset val="129"/>
      <scheme val="minor"/>
    </font>
    <font>
      <sz val="8"/>
      <color theme="0"/>
      <name val="돋움"/>
      <family val="3"/>
      <charset val="129"/>
    </font>
    <font>
      <b/>
      <sz val="10"/>
      <name val="Tahoma"/>
      <family val="2"/>
    </font>
    <font>
      <sz val="11"/>
      <color indexed="8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9"/>
      <color rgb="FF000000"/>
      <name val="돋움"/>
      <family val="3"/>
      <charset val="129"/>
    </font>
    <font>
      <sz val="9"/>
      <color rgb="FF000000"/>
      <name val="함초롬바탕"/>
      <family val="1"/>
      <charset val="129"/>
    </font>
    <font>
      <sz val="9"/>
      <color rgb="FF000000"/>
      <name val="한컴돋움"/>
      <family val="1"/>
      <charset val="129"/>
    </font>
  </fonts>
  <fills count="49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2">
    <xf numFmtId="0" fontId="0" fillId="0" borderId="0"/>
    <xf numFmtId="41" fontId="12" fillId="0" borderId="0" applyFont="0" applyFill="0" applyBorder="0" applyAlignment="0" applyProtection="0"/>
    <xf numFmtId="0" fontId="11" fillId="0" borderId="0">
      <alignment vertical="center"/>
    </xf>
    <xf numFmtId="0" fontId="20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2" fillId="0" borderId="0"/>
    <xf numFmtId="0" fontId="12" fillId="0" borderId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9" fontId="12" fillId="0" borderId="0" applyFont="0" applyFill="0" applyBorder="0" applyAlignment="0" applyProtection="0">
      <alignment vertical="center"/>
    </xf>
    <xf numFmtId="0" fontId="12" fillId="0" borderId="0"/>
    <xf numFmtId="41" fontId="12" fillId="0" borderId="0" applyFont="0" applyFill="0" applyBorder="0" applyAlignment="0" applyProtection="0"/>
    <xf numFmtId="0" fontId="8" fillId="0" borderId="0">
      <alignment vertical="center"/>
    </xf>
    <xf numFmtId="0" fontId="8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21" fillId="0" borderId="0"/>
    <xf numFmtId="0" fontId="2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12" applyNumberFormat="0" applyAlignment="0" applyProtection="0">
      <alignment vertical="center"/>
    </xf>
    <xf numFmtId="0" fontId="33" fillId="17" borderId="13" applyNumberFormat="0" applyAlignment="0" applyProtection="0">
      <alignment vertical="center"/>
    </xf>
    <xf numFmtId="0" fontId="34" fillId="17" borderId="12" applyNumberFormat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18" borderId="15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40" fillId="39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9" borderId="16" applyNumberFormat="0" applyFont="0" applyAlignment="0" applyProtection="0">
      <alignment vertical="center"/>
    </xf>
    <xf numFmtId="0" fontId="4" fillId="0" borderId="0">
      <alignment vertical="center"/>
    </xf>
    <xf numFmtId="0" fontId="41" fillId="0" borderId="0"/>
    <xf numFmtId="41" fontId="41" fillId="0" borderId="0" applyFont="0" applyFill="0" applyBorder="0" applyAlignment="0" applyProtection="0">
      <alignment vertical="center"/>
    </xf>
    <xf numFmtId="0" fontId="41" fillId="0" borderId="0"/>
    <xf numFmtId="0" fontId="4" fillId="0" borderId="0">
      <alignment vertical="center"/>
    </xf>
    <xf numFmtId="0" fontId="4" fillId="0" borderId="0">
      <alignment vertical="center"/>
    </xf>
    <xf numFmtId="0" fontId="41" fillId="0" borderId="0"/>
    <xf numFmtId="0" fontId="41" fillId="0" borderId="0"/>
    <xf numFmtId="0" fontId="41" fillId="0" borderId="0"/>
    <xf numFmtId="41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16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16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/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3" borderId="0" applyNumberFormat="0" applyBorder="0" applyAlignment="0" applyProtection="0">
      <alignment vertical="center"/>
    </xf>
    <xf numFmtId="0" fontId="44" fillId="48" borderId="0"/>
    <xf numFmtId="0" fontId="2" fillId="19" borderId="16" applyNumberFormat="0" applyFont="0" applyAlignment="0" applyProtection="0">
      <alignment vertical="center"/>
    </xf>
    <xf numFmtId="0" fontId="2" fillId="19" borderId="16" applyNumberFormat="0" applyFont="0" applyAlignment="0" applyProtection="0">
      <alignment vertical="center"/>
    </xf>
    <xf numFmtId="0" fontId="2" fillId="19" borderId="16" applyNumberFormat="0" applyFont="0" applyAlignment="0" applyProtection="0">
      <alignment vertical="center"/>
    </xf>
    <xf numFmtId="0" fontId="2" fillId="19" borderId="16" applyNumberFormat="0" applyFont="0" applyAlignment="0" applyProtection="0">
      <alignment vertical="center"/>
    </xf>
    <xf numFmtId="0" fontId="2" fillId="19" borderId="16" applyNumberFormat="0" applyFont="0" applyAlignment="0" applyProtection="0">
      <alignment vertical="center"/>
    </xf>
    <xf numFmtId="0" fontId="2" fillId="19" borderId="16" applyNumberFormat="0" applyFont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/>
    <xf numFmtId="0" fontId="2" fillId="0" borderId="0">
      <alignment vertical="center"/>
    </xf>
    <xf numFmtId="0" fontId="22" fillId="0" borderId="0">
      <alignment vertical="center"/>
    </xf>
    <xf numFmtId="0" fontId="47" fillId="0" borderId="0"/>
    <xf numFmtId="0" fontId="21" fillId="0" borderId="18" applyBorder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7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1" fillId="0" borderId="0"/>
    <xf numFmtId="0" fontId="2" fillId="0" borderId="0">
      <alignment vertical="center"/>
    </xf>
    <xf numFmtId="0" fontId="12" fillId="0" borderId="0"/>
    <xf numFmtId="0" fontId="2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9" borderId="16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9" borderId="16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69">
    <xf numFmtId="0" fontId="0" fillId="0" borderId="0" xfId="0"/>
    <xf numFmtId="41" fontId="14" fillId="3" borderId="1" xfId="1" applyFont="1" applyFill="1" applyBorder="1" applyAlignment="1">
      <alignment horizontal="center" vertical="center"/>
    </xf>
    <xf numFmtId="41" fontId="14" fillId="0" borderId="1" xfId="1" applyFont="1" applyFill="1" applyBorder="1" applyAlignment="1">
      <alignment horizontal="center" vertical="center"/>
    </xf>
    <xf numFmtId="41" fontId="14" fillId="7" borderId="1" xfId="1" applyFont="1" applyFill="1" applyBorder="1" applyAlignment="1">
      <alignment horizontal="center" vertical="center"/>
    </xf>
    <xf numFmtId="41" fontId="14" fillId="11" borderId="1" xfId="1" applyFont="1" applyFill="1" applyBorder="1" applyAlignment="1">
      <alignment horizontal="center" vertical="center"/>
    </xf>
    <xf numFmtId="41" fontId="13" fillId="0" borderId="0" xfId="0" applyNumberFormat="1" applyFont="1" applyFill="1"/>
    <xf numFmtId="41" fontId="13" fillId="0" borderId="0" xfId="0" applyNumberFormat="1" applyFont="1" applyFill="1" applyAlignment="1">
      <alignment horizontal="center"/>
    </xf>
    <xf numFmtId="41" fontId="13" fillId="0" borderId="0" xfId="0" applyNumberFormat="1" applyFont="1" applyFill="1" applyAlignment="1">
      <alignment horizontal="left"/>
    </xf>
    <xf numFmtId="41" fontId="13" fillId="0" borderId="0" xfId="0" applyNumberFormat="1" applyFont="1" applyFill="1" applyAlignment="1">
      <alignment vertical="center"/>
    </xf>
    <xf numFmtId="41" fontId="14" fillId="0" borderId="0" xfId="0" applyNumberFormat="1" applyFont="1" applyFill="1" applyAlignment="1">
      <alignment vertical="center"/>
    </xf>
    <xf numFmtId="41" fontId="13" fillId="6" borderId="1" xfId="1" applyFont="1" applyFill="1" applyBorder="1" applyAlignment="1">
      <alignment horizontal="center" vertical="center"/>
    </xf>
    <xf numFmtId="41" fontId="13" fillId="0" borderId="1" xfId="1" applyFont="1" applyFill="1" applyBorder="1" applyAlignment="1">
      <alignment horizontal="center" vertical="center" wrapText="1"/>
    </xf>
    <xf numFmtId="41" fontId="13" fillId="7" borderId="1" xfId="1" applyFont="1" applyFill="1" applyBorder="1" applyAlignment="1">
      <alignment horizontal="center" vertical="center"/>
    </xf>
    <xf numFmtId="41" fontId="13" fillId="11" borderId="1" xfId="1" applyFont="1" applyFill="1" applyBorder="1" applyAlignment="1">
      <alignment horizontal="center" vertical="center" wrapText="1"/>
    </xf>
    <xf numFmtId="41" fontId="14" fillId="6" borderId="1" xfId="1" applyFont="1" applyFill="1" applyBorder="1" applyAlignment="1">
      <alignment horizontal="center" vertical="center"/>
    </xf>
    <xf numFmtId="41" fontId="14" fillId="0" borderId="1" xfId="1" applyFont="1" applyFill="1" applyBorder="1" applyAlignment="1">
      <alignment vertical="center"/>
    </xf>
    <xf numFmtId="41" fontId="13" fillId="0" borderId="1" xfId="1" applyFont="1" applyFill="1" applyBorder="1" applyAlignment="1">
      <alignment horizontal="center" vertical="center"/>
    </xf>
    <xf numFmtId="41" fontId="13" fillId="0" borderId="1" xfId="0" applyNumberFormat="1" applyFont="1" applyFill="1" applyBorder="1" applyAlignment="1">
      <alignment horizontal="center" vertical="center" wrapText="1"/>
    </xf>
    <xf numFmtId="41" fontId="14" fillId="0" borderId="0" xfId="0" applyNumberFormat="1" applyFont="1" applyFill="1"/>
    <xf numFmtId="0" fontId="13" fillId="0" borderId="1" xfId="0" applyNumberFormat="1" applyFont="1" applyFill="1" applyBorder="1" applyAlignment="1">
      <alignment horizontal="left" vertical="center" shrinkToFit="1"/>
    </xf>
    <xf numFmtId="41" fontId="13" fillId="11" borderId="1" xfId="1" applyFont="1" applyFill="1" applyBorder="1" applyAlignment="1">
      <alignment horizontal="center" vertical="center"/>
    </xf>
    <xf numFmtId="176" fontId="13" fillId="0" borderId="0" xfId="21" applyNumberFormat="1" applyFont="1" applyFill="1" applyAlignment="1">
      <alignment horizontal="center"/>
    </xf>
    <xf numFmtId="41" fontId="23" fillId="3" borderId="1" xfId="1" applyFont="1" applyFill="1" applyBorder="1" applyAlignment="1">
      <alignment horizontal="center" vertical="center"/>
    </xf>
    <xf numFmtId="41" fontId="23" fillId="0" borderId="0" xfId="0" applyNumberFormat="1" applyFont="1" applyFill="1" applyAlignment="1">
      <alignment vertical="center"/>
    </xf>
    <xf numFmtId="41" fontId="13" fillId="12" borderId="1" xfId="1" applyFont="1" applyFill="1" applyBorder="1" applyAlignment="1">
      <alignment horizontal="center" vertical="center"/>
    </xf>
    <xf numFmtId="41" fontId="13" fillId="0" borderId="0" xfId="9" applyNumberFormat="1" applyFont="1" applyFill="1" applyBorder="1" applyAlignment="1">
      <alignment horizontal="center" vertical="center"/>
    </xf>
    <xf numFmtId="41" fontId="13" fillId="0" borderId="0" xfId="9" applyNumberFormat="1" applyFont="1" applyFill="1" applyBorder="1" applyAlignment="1">
      <alignment horizontal="left" vertical="center"/>
    </xf>
    <xf numFmtId="41" fontId="13" fillId="44" borderId="1" xfId="9" applyNumberFormat="1" applyFont="1" applyFill="1" applyBorder="1" applyAlignment="1">
      <alignment vertical="center"/>
    </xf>
    <xf numFmtId="41" fontId="13" fillId="0" borderId="1" xfId="9" applyNumberFormat="1" applyFont="1" applyFill="1" applyBorder="1" applyAlignment="1">
      <alignment vertical="center"/>
    </xf>
    <xf numFmtId="177" fontId="13" fillId="44" borderId="1" xfId="9" applyNumberFormat="1" applyFont="1" applyFill="1" applyBorder="1" applyAlignment="1">
      <alignment vertical="center"/>
    </xf>
    <xf numFmtId="176" fontId="13" fillId="44" borderId="1" xfId="9" applyNumberFormat="1" applyFont="1" applyFill="1" applyBorder="1" applyAlignment="1">
      <alignment horizontal="center" vertical="center"/>
    </xf>
    <xf numFmtId="177" fontId="13" fillId="0" borderId="1" xfId="9" applyNumberFormat="1" applyFont="1" applyFill="1" applyBorder="1" applyAlignment="1">
      <alignment vertical="center"/>
    </xf>
    <xf numFmtId="41" fontId="13" fillId="0" borderId="1" xfId="13" applyNumberFormat="1" applyFont="1" applyFill="1" applyBorder="1" applyAlignment="1">
      <alignment horizontal="center" vertical="center"/>
    </xf>
    <xf numFmtId="176" fontId="13" fillId="0" borderId="1" xfId="13" applyNumberFormat="1" applyFont="1" applyFill="1" applyBorder="1" applyAlignment="1">
      <alignment horizontal="center" vertical="center"/>
    </xf>
    <xf numFmtId="41" fontId="13" fillId="0" borderId="1" xfId="11" applyFont="1" applyFill="1" applyBorder="1" applyAlignment="1">
      <alignment horizontal="center" vertical="center"/>
    </xf>
    <xf numFmtId="41" fontId="13" fillId="0" borderId="0" xfId="9" applyNumberFormat="1" applyFont="1" applyFill="1" applyBorder="1" applyAlignment="1">
      <alignment horizontal="right" vertical="center"/>
    </xf>
    <xf numFmtId="41" fontId="13" fillId="0" borderId="0" xfId="0" applyNumberFormat="1" applyFont="1" applyFill="1" applyBorder="1" applyAlignment="1">
      <alignment vertical="center"/>
    </xf>
    <xf numFmtId="41" fontId="14" fillId="12" borderId="1" xfId="1" applyFont="1" applyFill="1" applyBorder="1" applyAlignment="1">
      <alignment horizontal="center" vertical="center"/>
    </xf>
    <xf numFmtId="41" fontId="14" fillId="0" borderId="1" xfId="1" applyFont="1" applyFill="1" applyBorder="1" applyAlignment="1">
      <alignment horizontal="center" vertical="center" wrapText="1"/>
    </xf>
    <xf numFmtId="41" fontId="14" fillId="11" borderId="1" xfId="1" applyFont="1" applyFill="1" applyBorder="1" applyAlignment="1">
      <alignment horizontal="center" vertical="center" wrapText="1"/>
    </xf>
    <xf numFmtId="41" fontId="42" fillId="46" borderId="1" xfId="0" applyNumberFormat="1" applyFont="1" applyFill="1" applyBorder="1" applyAlignment="1" applyProtection="1">
      <alignment horizontal="center" vertical="center"/>
    </xf>
    <xf numFmtId="41" fontId="42" fillId="46" borderId="5" xfId="0" applyNumberFormat="1" applyFont="1" applyFill="1" applyBorder="1" applyAlignment="1" applyProtection="1">
      <alignment horizontal="center" vertical="center" wrapText="1"/>
    </xf>
    <xf numFmtId="41" fontId="24" fillId="46" borderId="1" xfId="0" applyNumberFormat="1" applyFont="1" applyFill="1" applyBorder="1" applyAlignment="1" applyProtection="1">
      <alignment horizontal="center" vertical="center"/>
    </xf>
    <xf numFmtId="41" fontId="24" fillId="46" borderId="5" xfId="0" applyNumberFormat="1" applyFont="1" applyFill="1" applyBorder="1" applyAlignment="1" applyProtection="1">
      <alignment horizontal="center" vertical="center" wrapText="1"/>
    </xf>
    <xf numFmtId="41" fontId="24" fillId="46" borderId="1" xfId="0" applyNumberFormat="1" applyFont="1" applyFill="1" applyBorder="1" applyAlignment="1" applyProtection="1">
      <alignment horizontal="center" vertical="center" wrapText="1"/>
    </xf>
    <xf numFmtId="41" fontId="43" fillId="46" borderId="0" xfId="0" applyNumberFormat="1" applyFont="1" applyFill="1" applyProtection="1"/>
    <xf numFmtId="0" fontId="13" fillId="0" borderId="0" xfId="0" applyNumberFormat="1" applyFont="1" applyFill="1" applyProtection="1"/>
    <xf numFmtId="0" fontId="16" fillId="5" borderId="1" xfId="0" applyNumberFormat="1" applyFont="1" applyFill="1" applyBorder="1" applyAlignment="1" applyProtection="1">
      <alignment horizontal="center" vertical="center" wrapText="1"/>
    </xf>
    <xf numFmtId="0" fontId="16" fillId="12" borderId="1" xfId="0" applyNumberFormat="1" applyFont="1" applyFill="1" applyBorder="1" applyAlignment="1" applyProtection="1">
      <alignment horizontal="center" vertical="center" wrapText="1"/>
    </xf>
    <xf numFmtId="0" fontId="16" fillId="4" borderId="1" xfId="0" applyNumberFormat="1" applyFont="1" applyFill="1" applyBorder="1" applyAlignment="1" applyProtection="1">
      <alignment horizontal="center" vertical="center" wrapText="1"/>
    </xf>
    <xf numFmtId="0" fontId="15" fillId="12" borderId="7" xfId="0" applyNumberFormat="1" applyFont="1" applyFill="1" applyBorder="1" applyAlignment="1" applyProtection="1">
      <alignment horizontal="center" vertical="center" wrapText="1"/>
    </xf>
    <xf numFmtId="0" fontId="15" fillId="12" borderId="8" xfId="0" applyNumberFormat="1" applyFont="1" applyFill="1" applyBorder="1" applyAlignment="1" applyProtection="1">
      <alignment horizontal="center" vertical="center" wrapText="1"/>
    </xf>
    <xf numFmtId="0" fontId="15" fillId="7" borderId="1" xfId="0" applyNumberFormat="1" applyFont="1" applyFill="1" applyBorder="1" applyAlignment="1" applyProtection="1">
      <alignment horizontal="center" vertical="center" wrapText="1"/>
    </xf>
    <xf numFmtId="0" fontId="18" fillId="7" borderId="1" xfId="0" applyNumberFormat="1" applyFont="1" applyFill="1" applyBorder="1" applyAlignment="1" applyProtection="1">
      <alignment horizontal="center" vertical="center" wrapText="1"/>
    </xf>
    <xf numFmtId="0" fontId="18" fillId="8" borderId="1" xfId="0" applyNumberFormat="1" applyFont="1" applyFill="1" applyBorder="1" applyAlignment="1" applyProtection="1">
      <alignment horizontal="center" vertical="center" wrapText="1"/>
    </xf>
    <xf numFmtId="41" fontId="13" fillId="0" borderId="0" xfId="0" applyNumberFormat="1" applyFont="1" applyFill="1" applyBorder="1" applyAlignment="1">
      <alignment horizontal="center" vertical="center"/>
    </xf>
    <xf numFmtId="41" fontId="13" fillId="0" borderId="2" xfId="0" applyNumberFormat="1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shrinkToFit="1"/>
    </xf>
    <xf numFmtId="41" fontId="13" fillId="0" borderId="2" xfId="1" applyFont="1" applyFill="1" applyBorder="1" applyAlignment="1">
      <alignment horizontal="center" vertical="center"/>
    </xf>
    <xf numFmtId="41" fontId="13" fillId="0" borderId="2" xfId="1" applyFont="1" applyFill="1" applyBorder="1" applyAlignment="1">
      <alignment horizontal="center" vertical="center" wrapText="1"/>
    </xf>
    <xf numFmtId="41" fontId="14" fillId="0" borderId="1" xfId="0" applyNumberFormat="1" applyFont="1" applyFill="1" applyBorder="1" applyAlignment="1">
      <alignment vertical="center"/>
    </xf>
    <xf numFmtId="0" fontId="13" fillId="0" borderId="1" xfId="0" applyNumberFormat="1" applyFont="1" applyFill="1" applyBorder="1" applyProtection="1"/>
    <xf numFmtId="41" fontId="43" fillId="46" borderId="1" xfId="0" applyNumberFormat="1" applyFont="1" applyFill="1" applyBorder="1" applyProtection="1"/>
    <xf numFmtId="41" fontId="13" fillId="0" borderId="1" xfId="0" applyNumberFormat="1" applyFont="1" applyFill="1" applyBorder="1" applyAlignment="1">
      <alignment vertical="center"/>
    </xf>
    <xf numFmtId="41" fontId="13" fillId="0" borderId="1" xfId="0" applyNumberFormat="1" applyFont="1" applyFill="1" applyBorder="1" applyAlignment="1">
      <alignment horizontal="center" vertical="center"/>
    </xf>
    <xf numFmtId="41" fontId="14" fillId="0" borderId="1" xfId="0" applyNumberFormat="1" applyFont="1" applyFill="1" applyBorder="1" applyAlignment="1">
      <alignment horizontal="center" vertical="center"/>
    </xf>
    <xf numFmtId="41" fontId="14" fillId="0" borderId="1" xfId="9" applyNumberFormat="1" applyFont="1" applyFill="1" applyBorder="1" applyAlignment="1">
      <alignment horizontal="center" vertical="center"/>
    </xf>
    <xf numFmtId="41" fontId="13" fillId="0" borderId="1" xfId="9" applyNumberFormat="1" applyFont="1" applyFill="1" applyBorder="1" applyAlignment="1">
      <alignment horizontal="center" vertical="center"/>
    </xf>
    <xf numFmtId="41" fontId="13" fillId="45" borderId="1" xfId="9" applyNumberFormat="1" applyFont="1" applyFill="1" applyBorder="1" applyAlignment="1">
      <alignment horizontal="center" vertical="center"/>
    </xf>
    <xf numFmtId="9" fontId="13" fillId="0" borderId="1" xfId="9" applyNumberFormat="1" applyFont="1" applyFill="1" applyBorder="1" applyAlignment="1">
      <alignment horizontal="center" vertical="center"/>
    </xf>
    <xf numFmtId="176" fontId="13" fillId="0" borderId="1" xfId="9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0" fontId="16" fillId="9" borderId="7" xfId="0" applyNumberFormat="1" applyFont="1" applyFill="1" applyBorder="1" applyAlignment="1" applyProtection="1">
      <alignment horizontal="center" vertical="center"/>
    </xf>
    <xf numFmtId="0" fontId="15" fillId="8" borderId="1" xfId="0" applyNumberFormat="1" applyFont="1" applyFill="1" applyBorder="1" applyAlignment="1" applyProtection="1">
      <alignment horizontal="center" vertical="center" wrapText="1"/>
    </xf>
    <xf numFmtId="0" fontId="13" fillId="47" borderId="1" xfId="10" applyNumberFormat="1" applyFont="1" applyFill="1" applyBorder="1" applyAlignment="1">
      <alignment horizontal="left" vertical="center" shrinkToFit="1"/>
    </xf>
    <xf numFmtId="41" fontId="13" fillId="0" borderId="0" xfId="0" applyNumberFormat="1" applyFont="1" applyFill="1" applyAlignment="1">
      <alignment vertical="center"/>
    </xf>
    <xf numFmtId="41" fontId="13" fillId="0" borderId="1" xfId="1" applyFont="1" applyFill="1" applyBorder="1" applyAlignment="1">
      <alignment horizontal="center" vertical="center" wrapText="1"/>
    </xf>
    <xf numFmtId="41" fontId="13" fillId="11" borderId="1" xfId="1" applyFont="1" applyFill="1" applyBorder="1" applyAlignment="1">
      <alignment horizontal="center" vertical="center" wrapText="1"/>
    </xf>
    <xf numFmtId="41" fontId="13" fillId="0" borderId="1" xfId="1" applyFont="1" applyFill="1" applyBorder="1" applyAlignment="1">
      <alignment horizontal="center" vertical="center"/>
    </xf>
    <xf numFmtId="41" fontId="13" fillId="11" borderId="1" xfId="1" applyFont="1" applyFill="1" applyBorder="1" applyAlignment="1">
      <alignment horizontal="center" vertical="center"/>
    </xf>
    <xf numFmtId="41" fontId="13" fillId="12" borderId="1" xfId="1" applyFont="1" applyFill="1" applyBorder="1" applyAlignment="1">
      <alignment horizontal="center" vertical="center"/>
    </xf>
    <xf numFmtId="41" fontId="13" fillId="0" borderId="1" xfId="0" applyNumberFormat="1" applyFont="1" applyFill="1" applyBorder="1" applyAlignment="1">
      <alignment vertical="center"/>
    </xf>
    <xf numFmtId="0" fontId="50" fillId="0" borderId="19" xfId="0" applyFont="1" applyBorder="1" applyAlignment="1">
      <alignment horizontal="justify" vertical="center" wrapText="1"/>
    </xf>
    <xf numFmtId="0" fontId="13" fillId="47" borderId="1" xfId="0" applyNumberFormat="1" applyFont="1" applyFill="1" applyBorder="1" applyAlignment="1">
      <alignment horizontal="left" vertical="center" shrinkToFit="1"/>
    </xf>
    <xf numFmtId="0" fontId="49" fillId="0" borderId="19" xfId="0" applyFont="1" applyBorder="1" applyAlignment="1">
      <alignment horizontal="justify" vertical="center" wrapText="1"/>
    </xf>
    <xf numFmtId="0" fontId="13" fillId="47" borderId="8" xfId="10" applyNumberFormat="1" applyFont="1" applyFill="1" applyBorder="1" applyAlignment="1">
      <alignment horizontal="left" vertical="center" shrinkToFit="1"/>
    </xf>
    <xf numFmtId="0" fontId="13" fillId="47" borderId="8" xfId="9" applyNumberFormat="1" applyFont="1" applyFill="1" applyBorder="1" applyAlignment="1">
      <alignment horizontal="left" vertical="center" shrinkToFit="1"/>
    </xf>
    <xf numFmtId="41" fontId="13" fillId="11" borderId="1" xfId="1" applyFont="1" applyFill="1" applyBorder="1" applyAlignment="1">
      <alignment horizontal="center" vertical="center"/>
    </xf>
    <xf numFmtId="41" fontId="13" fillId="11" borderId="1" xfId="1" applyFont="1" applyFill="1" applyBorder="1" applyAlignment="1">
      <alignment horizontal="center" vertical="center"/>
    </xf>
    <xf numFmtId="41" fontId="13" fillId="0" borderId="0" xfId="0" applyNumberFormat="1" applyFont="1" applyFill="1" applyAlignment="1">
      <alignment vertical="center"/>
    </xf>
    <xf numFmtId="41" fontId="13" fillId="0" borderId="1" xfId="1" applyFont="1" applyFill="1" applyBorder="1" applyAlignment="1">
      <alignment horizontal="center" vertical="center" wrapText="1"/>
    </xf>
    <xf numFmtId="41" fontId="13" fillId="11" borderId="1" xfId="1" applyFont="1" applyFill="1" applyBorder="1" applyAlignment="1">
      <alignment horizontal="center" vertical="center" wrapText="1"/>
    </xf>
    <xf numFmtId="41" fontId="13" fillId="0" borderId="1" xfId="1" applyFont="1" applyFill="1" applyBorder="1" applyAlignment="1">
      <alignment horizontal="center" vertical="center"/>
    </xf>
    <xf numFmtId="41" fontId="13" fillId="11" borderId="1" xfId="1" applyFont="1" applyFill="1" applyBorder="1" applyAlignment="1">
      <alignment horizontal="center" vertical="center"/>
    </xf>
    <xf numFmtId="41" fontId="13" fillId="12" borderId="1" xfId="1" applyFont="1" applyFill="1" applyBorder="1" applyAlignment="1">
      <alignment horizontal="center" vertical="center"/>
    </xf>
    <xf numFmtId="41" fontId="13" fillId="0" borderId="1" xfId="0" applyNumberFormat="1" applyFont="1" applyFill="1" applyBorder="1" applyAlignment="1">
      <alignment vertical="center"/>
    </xf>
    <xf numFmtId="41" fontId="13" fillId="0" borderId="0" xfId="0" applyNumberFormat="1" applyFont="1" applyFill="1" applyAlignment="1">
      <alignment vertical="center"/>
    </xf>
    <xf numFmtId="41" fontId="13" fillId="0" borderId="1" xfId="1" applyFont="1" applyFill="1" applyBorder="1" applyAlignment="1">
      <alignment horizontal="center" vertical="center" wrapText="1"/>
    </xf>
    <xf numFmtId="41" fontId="13" fillId="11" borderId="1" xfId="1" applyFont="1" applyFill="1" applyBorder="1" applyAlignment="1">
      <alignment horizontal="center" vertical="center" wrapText="1"/>
    </xf>
    <xf numFmtId="41" fontId="13" fillId="0" borderId="1" xfId="1" applyFont="1" applyFill="1" applyBorder="1" applyAlignment="1">
      <alignment horizontal="center" vertical="center"/>
    </xf>
    <xf numFmtId="41" fontId="13" fillId="11" borderId="1" xfId="1" applyFont="1" applyFill="1" applyBorder="1" applyAlignment="1">
      <alignment horizontal="center" vertical="center"/>
    </xf>
    <xf numFmtId="41" fontId="13" fillId="12" borderId="1" xfId="1" applyFont="1" applyFill="1" applyBorder="1" applyAlignment="1">
      <alignment horizontal="center" vertical="center"/>
    </xf>
    <xf numFmtId="41" fontId="13" fillId="0" borderId="1" xfId="0" applyNumberFormat="1" applyFont="1" applyFill="1" applyBorder="1" applyAlignment="1">
      <alignment vertical="center"/>
    </xf>
    <xf numFmtId="41" fontId="13" fillId="47" borderId="1" xfId="279" applyFont="1" applyFill="1" applyBorder="1" applyAlignment="1">
      <alignment horizontal="left" vertical="center"/>
    </xf>
    <xf numFmtId="41" fontId="13" fillId="0" borderId="1" xfId="1" applyFont="1" applyFill="1" applyBorder="1" applyAlignment="1">
      <alignment horizontal="center" vertical="center" wrapText="1"/>
    </xf>
    <xf numFmtId="41" fontId="13" fillId="7" borderId="1" xfId="1" applyFont="1" applyFill="1" applyBorder="1" applyAlignment="1">
      <alignment horizontal="center" vertical="center"/>
    </xf>
    <xf numFmtId="41" fontId="13" fillId="0" borderId="1" xfId="1" applyFont="1" applyFill="1" applyBorder="1" applyAlignment="1">
      <alignment horizontal="center" vertical="center"/>
    </xf>
    <xf numFmtId="41" fontId="13" fillId="7" borderId="1" xfId="1" applyFont="1" applyFill="1" applyBorder="1" applyAlignment="1">
      <alignment vertical="center"/>
    </xf>
    <xf numFmtId="41" fontId="13" fillId="11" borderId="1" xfId="1" applyFont="1" applyFill="1" applyBorder="1" applyAlignment="1">
      <alignment horizontal="center" vertical="center"/>
    </xf>
    <xf numFmtId="41" fontId="13" fillId="47" borderId="1" xfId="1" applyFont="1" applyFill="1" applyBorder="1" applyAlignment="1">
      <alignment horizontal="center" vertical="center"/>
    </xf>
    <xf numFmtId="41" fontId="13" fillId="9" borderId="1" xfId="1" applyFont="1" applyFill="1" applyBorder="1" applyAlignment="1">
      <alignment horizontal="center" vertical="center"/>
    </xf>
    <xf numFmtId="0" fontId="51" fillId="0" borderId="19" xfId="0" applyFont="1" applyBorder="1" applyAlignment="1">
      <alignment horizontal="justify" vertical="center" wrapText="1"/>
    </xf>
    <xf numFmtId="41" fontId="13" fillId="0" borderId="1" xfId="9" applyNumberFormat="1" applyFont="1" applyFill="1" applyBorder="1" applyAlignment="1">
      <alignment horizontal="center" vertical="center"/>
    </xf>
    <xf numFmtId="41" fontId="13" fillId="0" borderId="3" xfId="0" applyNumberFormat="1" applyFont="1" applyFill="1" applyBorder="1" applyAlignment="1">
      <alignment horizontal="center" vertical="center"/>
    </xf>
    <xf numFmtId="41" fontId="13" fillId="0" borderId="4" xfId="0" applyNumberFormat="1" applyFont="1" applyFill="1" applyBorder="1" applyAlignment="1">
      <alignment horizontal="center" vertical="center"/>
    </xf>
    <xf numFmtId="41" fontId="13" fillId="0" borderId="5" xfId="0" applyNumberFormat="1" applyFont="1" applyFill="1" applyBorder="1" applyAlignment="1">
      <alignment horizontal="center" vertical="center"/>
    </xf>
    <xf numFmtId="41" fontId="14" fillId="0" borderId="1" xfId="0" applyNumberFormat="1" applyFont="1" applyFill="1" applyBorder="1" applyAlignment="1">
      <alignment horizontal="center" vertical="center"/>
    </xf>
    <xf numFmtId="9" fontId="13" fillId="45" borderId="6" xfId="9" applyNumberFormat="1" applyFont="1" applyFill="1" applyBorder="1" applyAlignment="1">
      <alignment horizontal="center" vertical="center"/>
    </xf>
    <xf numFmtId="9" fontId="13" fillId="45" borderId="7" xfId="9" applyNumberFormat="1" applyFont="1" applyFill="1" applyBorder="1" applyAlignment="1">
      <alignment horizontal="center" vertical="center"/>
    </xf>
    <xf numFmtId="9" fontId="13" fillId="45" borderId="8" xfId="9" applyNumberFormat="1" applyFont="1" applyFill="1" applyBorder="1" applyAlignment="1">
      <alignment horizontal="center" vertical="center"/>
    </xf>
    <xf numFmtId="9" fontId="13" fillId="0" borderId="1" xfId="9" applyNumberFormat="1" applyFont="1" applyFill="1" applyBorder="1" applyAlignment="1">
      <alignment horizontal="center" vertical="center"/>
    </xf>
    <xf numFmtId="176" fontId="13" fillId="0" borderId="1" xfId="9" applyNumberFormat="1" applyFont="1" applyFill="1" applyBorder="1" applyAlignment="1">
      <alignment horizontal="center" vertical="center"/>
    </xf>
    <xf numFmtId="9" fontId="13" fillId="44" borderId="1" xfId="9" applyNumberFormat="1" applyFont="1" applyFill="1" applyBorder="1" applyAlignment="1">
      <alignment horizontal="center" vertical="center"/>
    </xf>
    <xf numFmtId="41" fontId="13" fillId="44" borderId="1" xfId="9" applyNumberFormat="1" applyFont="1" applyFill="1" applyBorder="1" applyAlignment="1">
      <alignment horizontal="center" vertical="center"/>
    </xf>
    <xf numFmtId="41" fontId="13" fillId="0" borderId="1" xfId="0" applyNumberFormat="1" applyFont="1" applyFill="1" applyBorder="1" applyAlignment="1">
      <alignment horizontal="center" vertical="center"/>
    </xf>
    <xf numFmtId="41" fontId="14" fillId="0" borderId="6" xfId="0" applyNumberFormat="1" applyFont="1" applyFill="1" applyBorder="1" applyAlignment="1">
      <alignment horizontal="center" vertical="center"/>
    </xf>
    <xf numFmtId="41" fontId="14" fillId="0" borderId="7" xfId="0" applyNumberFormat="1" applyFont="1" applyFill="1" applyBorder="1" applyAlignment="1">
      <alignment horizontal="center" vertical="center"/>
    </xf>
    <xf numFmtId="41" fontId="14" fillId="0" borderId="8" xfId="0" applyNumberFormat="1" applyFont="1" applyFill="1" applyBorder="1" applyAlignment="1">
      <alignment horizontal="center" vertical="center"/>
    </xf>
    <xf numFmtId="0" fontId="15" fillId="5" borderId="6" xfId="0" applyNumberFormat="1" applyFont="1" applyFill="1" applyBorder="1" applyAlignment="1" applyProtection="1">
      <alignment horizontal="center" vertical="center" wrapText="1"/>
    </xf>
    <xf numFmtId="0" fontId="15" fillId="5" borderId="8" xfId="0" applyNumberFormat="1" applyFont="1" applyFill="1" applyBorder="1" applyAlignment="1" applyProtection="1">
      <alignment horizontal="center" vertical="center" wrapText="1"/>
    </xf>
    <xf numFmtId="0" fontId="15" fillId="4" borderId="6" xfId="0" applyNumberFormat="1" applyFont="1" applyFill="1" applyBorder="1" applyAlignment="1" applyProtection="1">
      <alignment horizontal="center" vertical="center" wrapText="1"/>
    </xf>
    <xf numFmtId="0" fontId="15" fillId="4" borderId="8" xfId="0" applyNumberFormat="1" applyFont="1" applyFill="1" applyBorder="1" applyAlignment="1" applyProtection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0" fontId="15" fillId="2" borderId="3" xfId="0" applyNumberFormat="1" applyFont="1" applyFill="1" applyBorder="1" applyAlignment="1" applyProtection="1">
      <alignment horizontal="center" vertical="center" wrapText="1"/>
    </xf>
    <xf numFmtId="0" fontId="15" fillId="2" borderId="5" xfId="0" applyNumberFormat="1" applyFont="1" applyFill="1" applyBorder="1" applyAlignment="1" applyProtection="1">
      <alignment horizontal="center" vertical="center" wrapText="1"/>
    </xf>
    <xf numFmtId="0" fontId="15" fillId="9" borderId="1" xfId="0" applyNumberFormat="1" applyFont="1" applyFill="1" applyBorder="1" applyAlignment="1" applyProtection="1">
      <alignment horizontal="center" vertical="center" wrapText="1"/>
    </xf>
    <xf numFmtId="0" fontId="15" fillId="12" borderId="3" xfId="0" applyNumberFormat="1" applyFont="1" applyFill="1" applyBorder="1" applyAlignment="1" applyProtection="1">
      <alignment horizontal="center" vertical="center" wrapText="1"/>
    </xf>
    <xf numFmtId="0" fontId="15" fillId="12" borderId="5" xfId="0" applyNumberFormat="1" applyFont="1" applyFill="1" applyBorder="1" applyAlignment="1" applyProtection="1">
      <alignment horizontal="center" vertical="center" wrapText="1"/>
    </xf>
    <xf numFmtId="0" fontId="15" fillId="10" borderId="1" xfId="0" applyNumberFormat="1" applyFont="1" applyFill="1" applyBorder="1" applyAlignment="1" applyProtection="1">
      <alignment horizontal="center" vertical="center" wrapText="1"/>
    </xf>
    <xf numFmtId="0" fontId="18" fillId="10" borderId="1" xfId="0" applyNumberFormat="1" applyFont="1" applyFill="1" applyBorder="1" applyAlignment="1" applyProtection="1">
      <alignment horizontal="center" vertical="center" wrapText="1"/>
    </xf>
    <xf numFmtId="0" fontId="15" fillId="5" borderId="7" xfId="0" applyNumberFormat="1" applyFont="1" applyFill="1" applyBorder="1" applyAlignment="1" applyProtection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/>
    </xf>
    <xf numFmtId="0" fontId="15" fillId="12" borderId="5" xfId="0" applyNumberFormat="1" applyFont="1" applyFill="1" applyBorder="1" applyAlignment="1" applyProtection="1">
      <alignment horizontal="center" vertical="center"/>
    </xf>
    <xf numFmtId="0" fontId="16" fillId="2" borderId="6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center" vertical="center"/>
    </xf>
    <xf numFmtId="0" fontId="16" fillId="2" borderId="8" xfId="0" applyNumberFormat="1" applyFont="1" applyFill="1" applyBorder="1" applyAlignment="1" applyProtection="1">
      <alignment horizontal="center" vertical="center"/>
    </xf>
    <xf numFmtId="0" fontId="16" fillId="9" borderId="6" xfId="0" applyNumberFormat="1" applyFont="1" applyFill="1" applyBorder="1" applyAlignment="1" applyProtection="1">
      <alignment horizontal="center" vertical="center"/>
    </xf>
    <xf numFmtId="0" fontId="16" fillId="9" borderId="7" xfId="0" applyNumberFormat="1" applyFont="1" applyFill="1" applyBorder="1" applyAlignment="1" applyProtection="1">
      <alignment horizontal="center" vertical="center"/>
    </xf>
    <xf numFmtId="0" fontId="16" fillId="10" borderId="1" xfId="0" applyNumberFormat="1" applyFont="1" applyFill="1" applyBorder="1" applyAlignment="1" applyProtection="1">
      <alignment horizontal="center" vertical="center" wrapText="1"/>
    </xf>
    <xf numFmtId="41" fontId="19" fillId="0" borderId="2" xfId="0" applyNumberFormat="1" applyFont="1" applyFill="1" applyBorder="1" applyAlignment="1">
      <alignment horizontal="center" vertical="center"/>
    </xf>
    <xf numFmtId="0" fontId="15" fillId="8" borderId="1" xfId="0" applyNumberFormat="1" applyFont="1" applyFill="1" applyBorder="1" applyAlignment="1" applyProtection="1">
      <alignment horizontal="center" vertical="center" wrapText="1"/>
    </xf>
    <xf numFmtId="0" fontId="15" fillId="8" borderId="1" xfId="0" applyNumberFormat="1" applyFont="1" applyFill="1" applyBorder="1" applyAlignment="1" applyProtection="1">
      <alignment horizontal="center" vertical="center"/>
    </xf>
    <xf numFmtId="0" fontId="15" fillId="8" borderId="3" xfId="0" applyNumberFormat="1" applyFont="1" applyFill="1" applyBorder="1" applyAlignment="1" applyProtection="1">
      <alignment horizontal="center" vertical="center" wrapText="1"/>
    </xf>
    <xf numFmtId="0" fontId="15" fillId="8" borderId="4" xfId="0" applyNumberFormat="1" applyFont="1" applyFill="1" applyBorder="1" applyAlignment="1" applyProtection="1">
      <alignment horizontal="center" vertical="center" wrapText="1"/>
    </xf>
    <xf numFmtId="0" fontId="15" fillId="8" borderId="5" xfId="0" applyNumberFormat="1" applyFont="1" applyFill="1" applyBorder="1" applyAlignment="1" applyProtection="1">
      <alignment horizontal="center" vertical="center" wrapText="1"/>
    </xf>
    <xf numFmtId="0" fontId="16" fillId="8" borderId="1" xfId="0" applyNumberFormat="1" applyFont="1" applyFill="1" applyBorder="1" applyAlignment="1" applyProtection="1">
      <alignment horizontal="center" vertical="center"/>
    </xf>
    <xf numFmtId="0" fontId="16" fillId="8" borderId="3" xfId="0" applyNumberFormat="1" applyFont="1" applyFill="1" applyBorder="1" applyAlignment="1" applyProtection="1">
      <alignment horizontal="center" vertical="center" wrapText="1"/>
    </xf>
    <xf numFmtId="0" fontId="16" fillId="8" borderId="4" xfId="0" applyNumberFormat="1" applyFont="1" applyFill="1" applyBorder="1" applyAlignment="1" applyProtection="1">
      <alignment horizontal="center" vertical="center" wrapText="1"/>
    </xf>
    <xf numFmtId="0" fontId="16" fillId="8" borderId="5" xfId="0" applyNumberFormat="1" applyFont="1" applyFill="1" applyBorder="1" applyAlignment="1" applyProtection="1">
      <alignment horizontal="center" vertical="center" wrapText="1"/>
    </xf>
    <xf numFmtId="0" fontId="16" fillId="8" borderId="1" xfId="0" applyNumberFormat="1" applyFont="1" applyFill="1" applyBorder="1" applyAlignment="1" applyProtection="1">
      <alignment horizontal="center" vertical="center" wrapText="1"/>
    </xf>
    <xf numFmtId="0" fontId="17" fillId="2" borderId="1" xfId="0" applyNumberFormat="1" applyFont="1" applyFill="1" applyBorder="1" applyAlignment="1" applyProtection="1">
      <alignment horizontal="center" vertical="center"/>
    </xf>
    <xf numFmtId="0" fontId="17" fillId="5" borderId="1" xfId="0" applyNumberFormat="1" applyFont="1" applyFill="1" applyBorder="1" applyAlignment="1" applyProtection="1">
      <alignment horizontal="center" vertical="center"/>
    </xf>
    <xf numFmtId="0" fontId="16" fillId="5" borderId="6" xfId="0" applyNumberFormat="1" applyFont="1" applyFill="1" applyBorder="1" applyAlignment="1" applyProtection="1">
      <alignment horizontal="center" vertical="center"/>
    </xf>
    <xf numFmtId="0" fontId="16" fillId="5" borderId="7" xfId="0" applyNumberFormat="1" applyFont="1" applyFill="1" applyBorder="1" applyAlignment="1" applyProtection="1">
      <alignment horizontal="center" vertical="center"/>
    </xf>
    <xf numFmtId="0" fontId="16" fillId="5" borderId="8" xfId="0" applyNumberFormat="1" applyFont="1" applyFill="1" applyBorder="1" applyAlignment="1" applyProtection="1">
      <alignment horizontal="center" vertical="center"/>
    </xf>
    <xf numFmtId="0" fontId="16" fillId="4" borderId="6" xfId="0" applyNumberFormat="1" applyFont="1" applyFill="1" applyBorder="1" applyAlignment="1" applyProtection="1">
      <alignment horizontal="center" vertical="center"/>
    </xf>
    <xf numFmtId="0" fontId="16" fillId="4" borderId="7" xfId="0" applyNumberFormat="1" applyFont="1" applyFill="1" applyBorder="1" applyAlignment="1" applyProtection="1">
      <alignment horizontal="center" vertical="center"/>
    </xf>
    <xf numFmtId="0" fontId="16" fillId="4" borderId="8" xfId="0" applyNumberFormat="1" applyFont="1" applyFill="1" applyBorder="1" applyAlignment="1" applyProtection="1">
      <alignment horizontal="center" vertical="center"/>
    </xf>
    <xf numFmtId="0" fontId="16" fillId="7" borderId="1" xfId="0" applyNumberFormat="1" applyFont="1" applyFill="1" applyBorder="1" applyAlignment="1" applyProtection="1">
      <alignment horizontal="center" vertical="center" wrapText="1"/>
    </xf>
  </cellXfs>
  <cellStyles count="572">
    <cellStyle name="20% - 강조색1" xfId="54" builtinId="30" customBuiltin="1"/>
    <cellStyle name="20% - 강조색1 2" xfId="155"/>
    <cellStyle name="20% - 강조색1 2 2" xfId="178"/>
    <cellStyle name="20% - 강조색1 2 2 2" xfId="179"/>
    <cellStyle name="20% - 강조색1 2 3" xfId="180"/>
    <cellStyle name="20% - 강조색1 2 4" xfId="551"/>
    <cellStyle name="20% - 강조색1 3" xfId="181"/>
    <cellStyle name="20% - 강조색1 3 2" xfId="182"/>
    <cellStyle name="20% - 강조색1 4" xfId="183"/>
    <cellStyle name="20% - 강조색1 5" xfId="113"/>
    <cellStyle name="20% - 강조색1 6" xfId="509"/>
    <cellStyle name="20% - 강조색2" xfId="58" builtinId="34" customBuiltin="1"/>
    <cellStyle name="20% - 강조색2 2" xfId="157"/>
    <cellStyle name="20% - 강조색2 2 2" xfId="184"/>
    <cellStyle name="20% - 강조색2 2 2 2" xfId="185"/>
    <cellStyle name="20% - 강조색2 2 3" xfId="186"/>
    <cellStyle name="20% - 강조색2 2 4" xfId="553"/>
    <cellStyle name="20% - 강조색2 3" xfId="187"/>
    <cellStyle name="20% - 강조색2 3 2" xfId="188"/>
    <cellStyle name="20% - 강조색2 4" xfId="189"/>
    <cellStyle name="20% - 강조색2 5" xfId="115"/>
    <cellStyle name="20% - 강조색2 6" xfId="511"/>
    <cellStyle name="20% - 강조색3" xfId="62" builtinId="38" customBuiltin="1"/>
    <cellStyle name="20% - 강조색3 2" xfId="159"/>
    <cellStyle name="20% - 강조색3 2 2" xfId="190"/>
    <cellStyle name="20% - 강조색3 2 2 2" xfId="191"/>
    <cellStyle name="20% - 강조색3 2 3" xfId="192"/>
    <cellStyle name="20% - 강조색3 2 4" xfId="555"/>
    <cellStyle name="20% - 강조색3 3" xfId="193"/>
    <cellStyle name="20% - 강조색3 3 2" xfId="194"/>
    <cellStyle name="20% - 강조색3 4" xfId="195"/>
    <cellStyle name="20% - 강조색3 5" xfId="117"/>
    <cellStyle name="20% - 강조색3 6" xfId="513"/>
    <cellStyle name="20% - 강조색4" xfId="66" builtinId="42" customBuiltin="1"/>
    <cellStyle name="20% - 강조색4 2" xfId="161"/>
    <cellStyle name="20% - 강조색4 2 2" xfId="196"/>
    <cellStyle name="20% - 강조색4 2 2 2" xfId="197"/>
    <cellStyle name="20% - 강조색4 2 3" xfId="198"/>
    <cellStyle name="20% - 강조색4 2 4" xfId="557"/>
    <cellStyle name="20% - 강조색4 3" xfId="199"/>
    <cellStyle name="20% - 강조색4 3 2" xfId="200"/>
    <cellStyle name="20% - 강조색4 4" xfId="201"/>
    <cellStyle name="20% - 강조색4 5" xfId="119"/>
    <cellStyle name="20% - 강조색4 6" xfId="515"/>
    <cellStyle name="20% - 강조색5" xfId="70" builtinId="46" customBuiltin="1"/>
    <cellStyle name="20% - 강조색5 2" xfId="163"/>
    <cellStyle name="20% - 강조색5 2 2" xfId="202"/>
    <cellStyle name="20% - 강조색5 2 2 2" xfId="203"/>
    <cellStyle name="20% - 강조색5 2 3" xfId="204"/>
    <cellStyle name="20% - 강조색5 2 4" xfId="559"/>
    <cellStyle name="20% - 강조색5 3" xfId="205"/>
    <cellStyle name="20% - 강조색5 3 2" xfId="206"/>
    <cellStyle name="20% - 강조색5 4" xfId="207"/>
    <cellStyle name="20% - 강조색5 5" xfId="121"/>
    <cellStyle name="20% - 강조색5 6" xfId="517"/>
    <cellStyle name="20% - 강조색6" xfId="74" builtinId="50" customBuiltin="1"/>
    <cellStyle name="20% - 강조색6 2" xfId="165"/>
    <cellStyle name="20% - 강조색6 2 2" xfId="208"/>
    <cellStyle name="20% - 강조색6 2 2 2" xfId="209"/>
    <cellStyle name="20% - 강조색6 2 3" xfId="210"/>
    <cellStyle name="20% - 강조색6 2 4" xfId="561"/>
    <cellStyle name="20% - 강조색6 3" xfId="211"/>
    <cellStyle name="20% - 강조색6 3 2" xfId="212"/>
    <cellStyle name="20% - 강조색6 4" xfId="213"/>
    <cellStyle name="20% - 강조색6 5" xfId="123"/>
    <cellStyle name="20% - 강조색6 6" xfId="519"/>
    <cellStyle name="40% - 강조색1" xfId="55" builtinId="31" customBuiltin="1"/>
    <cellStyle name="40% - 강조색1 2" xfId="156"/>
    <cellStyle name="40% - 강조색1 2 2" xfId="214"/>
    <cellStyle name="40% - 강조색1 2 2 2" xfId="215"/>
    <cellStyle name="40% - 강조색1 2 3" xfId="216"/>
    <cellStyle name="40% - 강조색1 2 4" xfId="552"/>
    <cellStyle name="40% - 강조색1 3" xfId="217"/>
    <cellStyle name="40% - 강조색1 3 2" xfId="218"/>
    <cellStyle name="40% - 강조색1 4" xfId="219"/>
    <cellStyle name="40% - 강조색1 5" xfId="114"/>
    <cellStyle name="40% - 강조색1 6" xfId="510"/>
    <cellStyle name="40% - 강조색2" xfId="59" builtinId="35" customBuiltin="1"/>
    <cellStyle name="40% - 강조색2 2" xfId="158"/>
    <cellStyle name="40% - 강조색2 2 2" xfId="220"/>
    <cellStyle name="40% - 강조색2 2 2 2" xfId="221"/>
    <cellStyle name="40% - 강조색2 2 3" xfId="222"/>
    <cellStyle name="40% - 강조색2 2 4" xfId="554"/>
    <cellStyle name="40% - 강조색2 3" xfId="223"/>
    <cellStyle name="40% - 강조색2 3 2" xfId="224"/>
    <cellStyle name="40% - 강조색2 4" xfId="225"/>
    <cellStyle name="40% - 강조색2 5" xfId="116"/>
    <cellStyle name="40% - 강조색2 6" xfId="512"/>
    <cellStyle name="40% - 강조색3" xfId="63" builtinId="39" customBuiltin="1"/>
    <cellStyle name="40% - 강조색3 2" xfId="160"/>
    <cellStyle name="40% - 강조색3 2 2" xfId="226"/>
    <cellStyle name="40% - 강조색3 2 2 2" xfId="227"/>
    <cellStyle name="40% - 강조색3 2 3" xfId="228"/>
    <cellStyle name="40% - 강조색3 2 4" xfId="556"/>
    <cellStyle name="40% - 강조색3 3" xfId="229"/>
    <cellStyle name="40% - 강조색3 3 2" xfId="230"/>
    <cellStyle name="40% - 강조색3 4" xfId="231"/>
    <cellStyle name="40% - 강조색3 5" xfId="118"/>
    <cellStyle name="40% - 강조색3 6" xfId="514"/>
    <cellStyle name="40% - 강조색4" xfId="67" builtinId="43" customBuiltin="1"/>
    <cellStyle name="40% - 강조색4 2" xfId="162"/>
    <cellStyle name="40% - 강조색4 2 2" xfId="232"/>
    <cellStyle name="40% - 강조색4 2 2 2" xfId="233"/>
    <cellStyle name="40% - 강조색4 2 3" xfId="234"/>
    <cellStyle name="40% - 강조색4 2 4" xfId="558"/>
    <cellStyle name="40% - 강조색4 3" xfId="235"/>
    <cellStyle name="40% - 강조색4 3 2" xfId="236"/>
    <cellStyle name="40% - 강조색4 4" xfId="237"/>
    <cellStyle name="40% - 강조색4 5" xfId="120"/>
    <cellStyle name="40% - 강조색4 6" xfId="516"/>
    <cellStyle name="40% - 강조색5" xfId="71" builtinId="47" customBuiltin="1"/>
    <cellStyle name="40% - 강조색5 2" xfId="164"/>
    <cellStyle name="40% - 강조색5 2 2" xfId="238"/>
    <cellStyle name="40% - 강조색5 2 2 2" xfId="239"/>
    <cellStyle name="40% - 강조색5 2 3" xfId="240"/>
    <cellStyle name="40% - 강조색5 2 4" xfId="560"/>
    <cellStyle name="40% - 강조색5 3" xfId="241"/>
    <cellStyle name="40% - 강조색5 3 2" xfId="242"/>
    <cellStyle name="40% - 강조색5 4" xfId="243"/>
    <cellStyle name="40% - 강조색5 5" xfId="122"/>
    <cellStyle name="40% - 강조색5 6" xfId="518"/>
    <cellStyle name="40% - 강조색6" xfId="75" builtinId="51" customBuiltin="1"/>
    <cellStyle name="40% - 강조색6 2" xfId="166"/>
    <cellStyle name="40% - 강조색6 2 2" xfId="244"/>
    <cellStyle name="40% - 강조색6 2 2 2" xfId="245"/>
    <cellStyle name="40% - 강조색6 2 3" xfId="246"/>
    <cellStyle name="40% - 강조색6 2 4" xfId="562"/>
    <cellStyle name="40% - 강조색6 3" xfId="247"/>
    <cellStyle name="40% - 강조색6 3 2" xfId="248"/>
    <cellStyle name="40% - 강조색6 4" xfId="249"/>
    <cellStyle name="40% - 강조색6 5" xfId="124"/>
    <cellStyle name="40% - 강조색6 6" xfId="520"/>
    <cellStyle name="60% - 강조색1" xfId="56" builtinId="32" customBuiltin="1"/>
    <cellStyle name="60% - 강조색2" xfId="60" builtinId="36" customBuiltin="1"/>
    <cellStyle name="60% - 강조색3" xfId="64" builtinId="40" customBuiltin="1"/>
    <cellStyle name="60% - 강조색4" xfId="68" builtinId="44" customBuiltin="1"/>
    <cellStyle name="60% - 강조색5" xfId="72" builtinId="48" customBuiltin="1"/>
    <cellStyle name="60% - 강조색6" xfId="76" builtinId="52" customBuiltin="1"/>
    <cellStyle name="60% - 강조색6 2" xfId="250"/>
    <cellStyle name="headerStyle" xfId="251"/>
    <cellStyle name="강조색1" xfId="53" builtinId="29" customBuiltin="1"/>
    <cellStyle name="강조색2" xfId="57" builtinId="33" customBuiltin="1"/>
    <cellStyle name="강조색3" xfId="61" builtinId="37" customBuiltin="1"/>
    <cellStyle name="강조색4" xfId="65" builtinId="41" customBuiltin="1"/>
    <cellStyle name="강조색5" xfId="69" builtinId="45" customBuiltin="1"/>
    <cellStyle name="강조색6" xfId="73" builtinId="49" customBuiltin="1"/>
    <cellStyle name="경고문" xfId="50" builtinId="11" customBuiltin="1"/>
    <cellStyle name="계산" xfId="47" builtinId="22" customBuiltin="1"/>
    <cellStyle name="나쁨" xfId="43" builtinId="27" customBuiltin="1"/>
    <cellStyle name="메모 2" xfId="78"/>
    <cellStyle name="메모 2 2" xfId="168"/>
    <cellStyle name="메모 2 2 2" xfId="252"/>
    <cellStyle name="메모 2 2 2 2" xfId="253"/>
    <cellStyle name="메모 2 2 3" xfId="254"/>
    <cellStyle name="메모 2 2 4" xfId="564"/>
    <cellStyle name="메모 2 3" xfId="255"/>
    <cellStyle name="메모 2 3 2" xfId="256"/>
    <cellStyle name="메모 2 4" xfId="257"/>
    <cellStyle name="메모 2 5" xfId="126"/>
    <cellStyle name="메모 2 6" xfId="522"/>
    <cellStyle name="백분율" xfId="21" builtinId="5"/>
    <cellStyle name="백분율 2" xfId="13"/>
    <cellStyle name="백분율 2 2" xfId="258"/>
    <cellStyle name="백분율 3" xfId="8"/>
    <cellStyle name="백분율 3 2" xfId="23"/>
    <cellStyle name="백분율 3 2 2" xfId="144"/>
    <cellStyle name="백분율 3 2 2 2" xfId="259"/>
    <cellStyle name="백분율 3 2 2 2 2" xfId="260"/>
    <cellStyle name="백분율 3 2 2 3" xfId="261"/>
    <cellStyle name="백분율 3 2 2 4" xfId="540"/>
    <cellStyle name="백분율 3 2 3" xfId="262"/>
    <cellStyle name="백분율 3 2 3 2" xfId="263"/>
    <cellStyle name="백분율 3 2 4" xfId="264"/>
    <cellStyle name="백분율 3 2 5" xfId="102"/>
    <cellStyle name="백분율 3 2 6" xfId="498"/>
    <cellStyle name="백분율 3 3" xfId="138"/>
    <cellStyle name="백분율 3 3 2" xfId="265"/>
    <cellStyle name="백분율 3 3 2 2" xfId="266"/>
    <cellStyle name="백분율 3 3 3" xfId="267"/>
    <cellStyle name="백분율 3 3 4" xfId="534"/>
    <cellStyle name="백분율 3 4" xfId="268"/>
    <cellStyle name="백분율 3 4 2" xfId="269"/>
    <cellStyle name="백분율 3 5" xfId="270"/>
    <cellStyle name="백분율 3 6" xfId="271"/>
    <cellStyle name="백분율 3 7" xfId="96"/>
    <cellStyle name="백분율 3 8" xfId="492"/>
    <cellStyle name="백분율 4" xfId="18"/>
    <cellStyle name="백분율 5" xfId="90"/>
    <cellStyle name="백분율 5 2" xfId="174"/>
    <cellStyle name="백분율 5 2 2" xfId="272"/>
    <cellStyle name="백분율 5 2 2 2" xfId="273"/>
    <cellStyle name="백분율 5 2 3" xfId="274"/>
    <cellStyle name="백분율 5 2 4" xfId="570"/>
    <cellStyle name="백분율 5 3" xfId="275"/>
    <cellStyle name="백분율 5 3 2" xfId="276"/>
    <cellStyle name="백분율 5 4" xfId="277"/>
    <cellStyle name="백분율 5 5" xfId="132"/>
    <cellStyle name="백분율 5 6" xfId="528"/>
    <cellStyle name="백분율 6" xfId="278"/>
    <cellStyle name="보통" xfId="44" builtinId="28" customBuiltin="1"/>
    <cellStyle name="설명 텍스트" xfId="51" builtinId="53" customBuiltin="1"/>
    <cellStyle name="셀 확인" xfId="49" builtinId="23" customBuiltin="1"/>
    <cellStyle name="쉼표 [0]" xfId="1" builtinId="6"/>
    <cellStyle name="쉼표 [0] 2" xfId="12"/>
    <cellStyle name="쉼표 [0] 2 2" xfId="81"/>
    <cellStyle name="쉼표 [0] 2 3" xfId="279"/>
    <cellStyle name="쉼표 [0] 3" xfId="11"/>
    <cellStyle name="쉼표 [0] 3 2" xfId="280"/>
    <cellStyle name="쉼표 [0] 4" xfId="15"/>
    <cellStyle name="쉼표 [0] 4 2" xfId="281"/>
    <cellStyle name="쉼표 [0] 5" xfId="88"/>
    <cellStyle name="쉼표 [0] 5 2" xfId="172"/>
    <cellStyle name="쉼표 [0] 5 2 2" xfId="282"/>
    <cellStyle name="쉼표 [0] 5 2 2 2" xfId="283"/>
    <cellStyle name="쉼표 [0] 5 2 3" xfId="284"/>
    <cellStyle name="쉼표 [0] 5 2 4" xfId="568"/>
    <cellStyle name="쉼표 [0] 5 3" xfId="285"/>
    <cellStyle name="쉼표 [0] 5 3 2" xfId="286"/>
    <cellStyle name="쉼표 [0] 5 4" xfId="287"/>
    <cellStyle name="쉼표 [0] 5 5" xfId="288"/>
    <cellStyle name="쉼표 [0] 5 6" xfId="130"/>
    <cellStyle name="쉼표 [0] 5 7" xfId="526"/>
    <cellStyle name="쉼표 [0] 6" xfId="289"/>
    <cellStyle name="쉼표 [0] 6 2" xfId="290"/>
    <cellStyle name="쉼표 [0] 7" xfId="291"/>
    <cellStyle name="연결된 셀" xfId="48" builtinId="24" customBuiltin="1"/>
    <cellStyle name="요약" xfId="52" builtinId="25" customBuiltin="1"/>
    <cellStyle name="입력" xfId="45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6" builtinId="21" customBuiltin="1"/>
    <cellStyle name="통화 [0] 2" xfId="292"/>
    <cellStyle name="통화 [0] 2 2" xfId="293"/>
    <cellStyle name="통화 [0] 2 3" xfId="294"/>
    <cellStyle name="표준" xfId="0" builtinId="0"/>
    <cellStyle name="표준 10" xfId="77"/>
    <cellStyle name="표준 10 2" xfId="167"/>
    <cellStyle name="표준 10 2 2" xfId="295"/>
    <cellStyle name="표준 10 2 2 2" xfId="296"/>
    <cellStyle name="표준 10 2 3" xfId="297"/>
    <cellStyle name="표준 10 2 4" xfId="563"/>
    <cellStyle name="표준 10 3" xfId="298"/>
    <cellStyle name="표준 10 3 2" xfId="299"/>
    <cellStyle name="표준 10 4" xfId="300"/>
    <cellStyle name="표준 10 5" xfId="301"/>
    <cellStyle name="표준 10 6" xfId="125"/>
    <cellStyle name="표준 10 7" xfId="521"/>
    <cellStyle name="표준 11" xfId="79"/>
    <cellStyle name="표준 11 2" xfId="169"/>
    <cellStyle name="표준 11 2 2" xfId="302"/>
    <cellStyle name="표준 11 2 2 2" xfId="303"/>
    <cellStyle name="표준 11 2 3" xfId="304"/>
    <cellStyle name="표준 11 2 4" xfId="565"/>
    <cellStyle name="표준 11 3" xfId="305"/>
    <cellStyle name="표준 11 3 2" xfId="306"/>
    <cellStyle name="표준 11 4" xfId="176"/>
    <cellStyle name="표준 11 5" xfId="307"/>
    <cellStyle name="표준 11 6" xfId="127"/>
    <cellStyle name="표준 11 7" xfId="523"/>
    <cellStyle name="표준 12" xfId="89"/>
    <cellStyle name="표준 12 2" xfId="173"/>
    <cellStyle name="표준 12 2 2" xfId="308"/>
    <cellStyle name="표준 12 2 2 2" xfId="309"/>
    <cellStyle name="표준 12 2 3" xfId="310"/>
    <cellStyle name="표준 12 2 4" xfId="569"/>
    <cellStyle name="표준 12 3" xfId="311"/>
    <cellStyle name="표준 12 3 2" xfId="312"/>
    <cellStyle name="표준 12 4" xfId="313"/>
    <cellStyle name="표준 12 5" xfId="131"/>
    <cellStyle name="표준 12 6" xfId="527"/>
    <cellStyle name="표준 13" xfId="175"/>
    <cellStyle name="표준 13 2" xfId="177"/>
    <cellStyle name="표준 13 2 2" xfId="314"/>
    <cellStyle name="표준 13 3" xfId="315"/>
    <cellStyle name="표준 13 4" xfId="316"/>
    <cellStyle name="표준 13 5" xfId="571"/>
    <cellStyle name="표준 14" xfId="317"/>
    <cellStyle name="표준 14 2" xfId="318"/>
    <cellStyle name="표준 15" xfId="319"/>
    <cellStyle name="표준 2" xfId="3"/>
    <cellStyle name="표준 2 2" xfId="4"/>
    <cellStyle name="표준 2 2 10" xfId="488"/>
    <cellStyle name="표준 2 2 2" xfId="17"/>
    <cellStyle name="표준 2 2 2 2" xfId="26"/>
    <cellStyle name="표준 2 2 2 2 2" xfId="145"/>
    <cellStyle name="표준 2 2 2 2 2 2" xfId="320"/>
    <cellStyle name="표준 2 2 2 2 2 2 2" xfId="321"/>
    <cellStyle name="표준 2 2 2 2 2 3" xfId="322"/>
    <cellStyle name="표준 2 2 2 2 2 4" xfId="541"/>
    <cellStyle name="표준 2 2 2 2 3" xfId="323"/>
    <cellStyle name="표준 2 2 2 2 3 2" xfId="324"/>
    <cellStyle name="표준 2 2 2 2 4" xfId="325"/>
    <cellStyle name="표준 2 2 2 2 5" xfId="103"/>
    <cellStyle name="표준 2 2 2 2 6" xfId="499"/>
    <cellStyle name="표준 2 2 2 3" xfId="87"/>
    <cellStyle name="표준 2 2 2 4" xfId="140"/>
    <cellStyle name="표준 2 2 2 4 2" xfId="326"/>
    <cellStyle name="표준 2 2 2 4 2 2" xfId="327"/>
    <cellStyle name="표준 2 2 2 4 3" xfId="328"/>
    <cellStyle name="표준 2 2 2 4 4" xfId="536"/>
    <cellStyle name="표준 2 2 2 5" xfId="329"/>
    <cellStyle name="표준 2 2 2 5 2" xfId="330"/>
    <cellStyle name="표준 2 2 2 6" xfId="331"/>
    <cellStyle name="표준 2 2 2 7" xfId="332"/>
    <cellStyle name="표준 2 2 2 8" xfId="98"/>
    <cellStyle name="표준 2 2 2 9" xfId="494"/>
    <cellStyle name="표준 2 2 3" xfId="27"/>
    <cellStyle name="표준 2 2 3 2" xfId="146"/>
    <cellStyle name="표준 2 2 3 2 2" xfId="333"/>
    <cellStyle name="표준 2 2 3 2 2 2" xfId="334"/>
    <cellStyle name="표준 2 2 3 2 3" xfId="335"/>
    <cellStyle name="표준 2 2 3 2 4" xfId="542"/>
    <cellStyle name="표준 2 2 3 3" xfId="336"/>
    <cellStyle name="표준 2 2 3 3 2" xfId="337"/>
    <cellStyle name="표준 2 2 3 4" xfId="338"/>
    <cellStyle name="표준 2 2 3 5" xfId="104"/>
    <cellStyle name="표준 2 2 3 6" xfId="500"/>
    <cellStyle name="표준 2 2 4" xfId="25"/>
    <cellStyle name="표준 2 2 5" xfId="82"/>
    <cellStyle name="표준 2 2 6" xfId="134"/>
    <cellStyle name="표준 2 2 6 2" xfId="339"/>
    <cellStyle name="표준 2 2 6 2 2" xfId="340"/>
    <cellStyle name="표준 2 2 6 3" xfId="341"/>
    <cellStyle name="표준 2 2 6 4" xfId="530"/>
    <cellStyle name="표준 2 2 7" xfId="342"/>
    <cellStyle name="표준 2 2 7 2" xfId="343"/>
    <cellStyle name="표준 2 2 8" xfId="344"/>
    <cellStyle name="표준 2 2 9" xfId="92"/>
    <cellStyle name="표준 2 3" xfId="6"/>
    <cellStyle name="표준 2 3 10" xfId="490"/>
    <cellStyle name="표준 2 3 2" xfId="20"/>
    <cellStyle name="표준 2 3 2 2" xfId="29"/>
    <cellStyle name="표준 2 3 2 2 2" xfId="148"/>
    <cellStyle name="표준 2 3 2 2 2 2" xfId="345"/>
    <cellStyle name="표준 2 3 2 2 2 2 2" xfId="346"/>
    <cellStyle name="표준 2 3 2 2 2 3" xfId="347"/>
    <cellStyle name="표준 2 3 2 2 2 4" xfId="544"/>
    <cellStyle name="표준 2 3 2 2 3" xfId="348"/>
    <cellStyle name="표준 2 3 2 2 3 2" xfId="349"/>
    <cellStyle name="표준 2 3 2 2 4" xfId="350"/>
    <cellStyle name="표준 2 3 2 2 5" xfId="106"/>
    <cellStyle name="표준 2 3 2 2 6" xfId="502"/>
    <cellStyle name="표준 2 3 2 3" xfId="142"/>
    <cellStyle name="표준 2 3 2 3 2" xfId="351"/>
    <cellStyle name="표준 2 3 2 3 2 2" xfId="352"/>
    <cellStyle name="표준 2 3 2 3 3" xfId="353"/>
    <cellStyle name="표준 2 3 2 3 4" xfId="538"/>
    <cellStyle name="표준 2 3 2 4" xfId="354"/>
    <cellStyle name="표준 2 3 2 4 2" xfId="355"/>
    <cellStyle name="표준 2 3 2 5" xfId="356"/>
    <cellStyle name="표준 2 3 2 6" xfId="357"/>
    <cellStyle name="표준 2 3 2 7" xfId="100"/>
    <cellStyle name="표준 2 3 2 8" xfId="496"/>
    <cellStyle name="표준 2 3 3" xfId="28"/>
    <cellStyle name="표준 2 3 3 2" xfId="147"/>
    <cellStyle name="표준 2 3 3 2 2" xfId="358"/>
    <cellStyle name="표준 2 3 3 2 2 2" xfId="359"/>
    <cellStyle name="표준 2 3 3 2 3" xfId="360"/>
    <cellStyle name="표준 2 3 3 2 4" xfId="543"/>
    <cellStyle name="표준 2 3 3 3" xfId="361"/>
    <cellStyle name="표준 2 3 3 3 2" xfId="362"/>
    <cellStyle name="표준 2 3 3 4" xfId="363"/>
    <cellStyle name="표준 2 3 3 5" xfId="105"/>
    <cellStyle name="표준 2 3 3 6" xfId="501"/>
    <cellStyle name="표준 2 3 4" xfId="84"/>
    <cellStyle name="표준 2 3 4 2" xfId="171"/>
    <cellStyle name="표준 2 3 4 2 2" xfId="364"/>
    <cellStyle name="표준 2 3 4 2 2 2" xfId="365"/>
    <cellStyle name="표준 2 3 4 2 3" xfId="366"/>
    <cellStyle name="표준 2 3 4 2 4" xfId="567"/>
    <cellStyle name="표준 2 3 4 3" xfId="367"/>
    <cellStyle name="표준 2 3 4 3 2" xfId="368"/>
    <cellStyle name="표준 2 3 4 4" xfId="369"/>
    <cellStyle name="표준 2 3 4 5" xfId="129"/>
    <cellStyle name="표준 2 3 4 6" xfId="525"/>
    <cellStyle name="표준 2 3 5" xfId="136"/>
    <cellStyle name="표준 2 3 5 2" xfId="370"/>
    <cellStyle name="표준 2 3 5 2 2" xfId="371"/>
    <cellStyle name="표준 2 3 5 3" xfId="372"/>
    <cellStyle name="표준 2 3 5 4" xfId="532"/>
    <cellStyle name="표준 2 3 6" xfId="373"/>
    <cellStyle name="표준 2 3 6 2" xfId="374"/>
    <cellStyle name="표준 2 3 7" xfId="375"/>
    <cellStyle name="표준 2 3 8" xfId="376"/>
    <cellStyle name="표준 2 3 9" xfId="94"/>
    <cellStyle name="표준 2 4" xfId="30"/>
    <cellStyle name="표준 2 4 2" xfId="377"/>
    <cellStyle name="표준 2 5" xfId="24"/>
    <cellStyle name="표준 2 5 2" xfId="378"/>
    <cellStyle name="표준 2 6" xfId="379"/>
    <cellStyle name="표준 2 7" xfId="380"/>
    <cellStyle name="표준 3" xfId="2"/>
    <cellStyle name="표준 3 10" xfId="487"/>
    <cellStyle name="표준 3 2" xfId="16"/>
    <cellStyle name="표준 3 2 2" xfId="32"/>
    <cellStyle name="표준 3 2 2 2" xfId="150"/>
    <cellStyle name="표준 3 2 2 2 2" xfId="381"/>
    <cellStyle name="표준 3 2 2 2 2 2" xfId="382"/>
    <cellStyle name="표준 3 2 2 2 3" xfId="383"/>
    <cellStyle name="표준 3 2 2 2 4" xfId="546"/>
    <cellStyle name="표준 3 2 2 3" xfId="384"/>
    <cellStyle name="표준 3 2 2 3 2" xfId="385"/>
    <cellStyle name="표준 3 2 2 4" xfId="386"/>
    <cellStyle name="표준 3 2 2 5" xfId="108"/>
    <cellStyle name="표준 3 2 2 6" xfId="504"/>
    <cellStyle name="표준 3 2 3" xfId="139"/>
    <cellStyle name="표준 3 2 3 2" xfId="387"/>
    <cellStyle name="표준 3 2 3 2 2" xfId="388"/>
    <cellStyle name="표준 3 2 3 3" xfId="389"/>
    <cellStyle name="표준 3 2 3 4" xfId="535"/>
    <cellStyle name="표준 3 2 4" xfId="390"/>
    <cellStyle name="표준 3 2 4 2" xfId="391"/>
    <cellStyle name="표준 3 2 5" xfId="392"/>
    <cellStyle name="표준 3 2 6" xfId="393"/>
    <cellStyle name="표준 3 2 7" xfId="97"/>
    <cellStyle name="표준 3 2 8" xfId="493"/>
    <cellStyle name="표준 3 3" xfId="31"/>
    <cellStyle name="표준 3 3 2" xfId="149"/>
    <cellStyle name="표준 3 3 2 2" xfId="394"/>
    <cellStyle name="표준 3 3 2 2 2" xfId="395"/>
    <cellStyle name="표준 3 3 2 3" xfId="396"/>
    <cellStyle name="표준 3 3 2 4" xfId="545"/>
    <cellStyle name="표준 3 3 3" xfId="397"/>
    <cellStyle name="표준 3 3 3 2" xfId="398"/>
    <cellStyle name="표준 3 3 4" xfId="399"/>
    <cellStyle name="표준 3 3 5" xfId="400"/>
    <cellStyle name="표준 3 3 6" xfId="107"/>
    <cellStyle name="표준 3 3 7" xfId="503"/>
    <cellStyle name="표준 3 4" xfId="83"/>
    <cellStyle name="표준 3 4 2" xfId="170"/>
    <cellStyle name="표준 3 4 2 2" xfId="401"/>
    <cellStyle name="표준 3 4 2 2 2" xfId="402"/>
    <cellStyle name="표준 3 4 2 3" xfId="403"/>
    <cellStyle name="표준 3 4 2 4" xfId="566"/>
    <cellStyle name="표준 3 4 3" xfId="404"/>
    <cellStyle name="표준 3 4 3 2" xfId="405"/>
    <cellStyle name="표준 3 4 4" xfId="406"/>
    <cellStyle name="표준 3 4 5" xfId="407"/>
    <cellStyle name="표준 3 4 6" xfId="128"/>
    <cellStyle name="표준 3 4 7" xfId="524"/>
    <cellStyle name="표준 3 5" xfId="133"/>
    <cellStyle name="표준 3 5 2" xfId="408"/>
    <cellStyle name="표준 3 5 2 2" xfId="409"/>
    <cellStyle name="표준 3 5 3" xfId="410"/>
    <cellStyle name="표준 3 5 4" xfId="529"/>
    <cellStyle name="표준 3 6" xfId="411"/>
    <cellStyle name="표준 3 6 2" xfId="412"/>
    <cellStyle name="표준 3 7" xfId="413"/>
    <cellStyle name="표준 3 8" xfId="414"/>
    <cellStyle name="표준 3 9" xfId="91"/>
    <cellStyle name="표준 4" xfId="5"/>
    <cellStyle name="표준 4 10" xfId="93"/>
    <cellStyle name="표준 4 11" xfId="489"/>
    <cellStyle name="표준 4 2" xfId="10"/>
    <cellStyle name="표준 4 2 2" xfId="415"/>
    <cellStyle name="표준 4 2 3" xfId="416"/>
    <cellStyle name="표준 4 3" xfId="19"/>
    <cellStyle name="표준 4 3 2" xfId="33"/>
    <cellStyle name="표준 4 3 2 2" xfId="151"/>
    <cellStyle name="표준 4 3 2 2 2" xfId="417"/>
    <cellStyle name="표준 4 3 2 2 2 2" xfId="418"/>
    <cellStyle name="표준 4 3 2 2 3" xfId="419"/>
    <cellStyle name="표준 4 3 2 2 4" xfId="547"/>
    <cellStyle name="표준 4 3 2 3" xfId="420"/>
    <cellStyle name="표준 4 3 2 3 2" xfId="421"/>
    <cellStyle name="표준 4 3 2 4" xfId="422"/>
    <cellStyle name="표준 4 3 2 5" xfId="109"/>
    <cellStyle name="표준 4 3 2 6" xfId="505"/>
    <cellStyle name="표준 4 3 3" xfId="141"/>
    <cellStyle name="표준 4 3 3 2" xfId="423"/>
    <cellStyle name="표준 4 3 3 2 2" xfId="424"/>
    <cellStyle name="표준 4 3 3 3" xfId="425"/>
    <cellStyle name="표준 4 3 3 4" xfId="537"/>
    <cellStyle name="표준 4 3 4" xfId="426"/>
    <cellStyle name="표준 4 3 4 2" xfId="427"/>
    <cellStyle name="표준 4 3 5" xfId="428"/>
    <cellStyle name="표준 4 3 6" xfId="99"/>
    <cellStyle name="표준 4 3 7" xfId="495"/>
    <cellStyle name="표준 4 4" xfId="34"/>
    <cellStyle name="표준 4 4 2" xfId="152"/>
    <cellStyle name="표준 4 4 2 2" xfId="429"/>
    <cellStyle name="표준 4 4 2 2 2" xfId="430"/>
    <cellStyle name="표준 4 4 2 3" xfId="431"/>
    <cellStyle name="표준 4 4 2 4" xfId="548"/>
    <cellStyle name="표준 4 4 3" xfId="432"/>
    <cellStyle name="표준 4 4 3 2" xfId="433"/>
    <cellStyle name="표준 4 4 4" xfId="434"/>
    <cellStyle name="표준 4 4 5" xfId="110"/>
    <cellStyle name="표준 4 4 6" xfId="506"/>
    <cellStyle name="표준 4 5" xfId="80"/>
    <cellStyle name="표준 4 6" xfId="135"/>
    <cellStyle name="표준 4 6 2" xfId="435"/>
    <cellStyle name="표준 4 6 2 2" xfId="436"/>
    <cellStyle name="표준 4 6 3" xfId="437"/>
    <cellStyle name="표준 4 6 4" xfId="531"/>
    <cellStyle name="표준 4 7" xfId="438"/>
    <cellStyle name="표준 4 7 2" xfId="439"/>
    <cellStyle name="표준 4 8" xfId="440"/>
    <cellStyle name="표준 4 9" xfId="441"/>
    <cellStyle name="표준 5" xfId="7"/>
    <cellStyle name="표준 5 2" xfId="35"/>
    <cellStyle name="표준 5 2 2" xfId="153"/>
    <cellStyle name="표준 5 2 2 2" xfId="442"/>
    <cellStyle name="표준 5 2 2 2 2" xfId="443"/>
    <cellStyle name="표준 5 2 2 3" xfId="444"/>
    <cellStyle name="표준 5 2 2 4" xfId="549"/>
    <cellStyle name="표준 5 2 3" xfId="445"/>
    <cellStyle name="표준 5 2 3 2" xfId="446"/>
    <cellStyle name="표준 5 2 4" xfId="447"/>
    <cellStyle name="표준 5 2 5" xfId="448"/>
    <cellStyle name="표준 5 2 6" xfId="111"/>
    <cellStyle name="표준 5 2 7" xfId="507"/>
    <cellStyle name="표준 5 3" xfId="85"/>
    <cellStyle name="표준 5 3 2" xfId="449"/>
    <cellStyle name="표준 5 4" xfId="137"/>
    <cellStyle name="표준 5 4 2" xfId="450"/>
    <cellStyle name="표준 5 4 2 2" xfId="451"/>
    <cellStyle name="표준 5 4 3" xfId="452"/>
    <cellStyle name="표준 5 4 4" xfId="533"/>
    <cellStyle name="표준 5 5" xfId="453"/>
    <cellStyle name="표준 5 5 2" xfId="454"/>
    <cellStyle name="표준 5 6" xfId="455"/>
    <cellStyle name="표준 5 7" xfId="456"/>
    <cellStyle name="표준 5 8" xfId="95"/>
    <cellStyle name="표준 5 9" xfId="491"/>
    <cellStyle name="표준 6" xfId="9"/>
    <cellStyle name="표준 6 2" xfId="86"/>
    <cellStyle name="표준 6 2 2" xfId="457"/>
    <cellStyle name="표준 6 2 3" xfId="458"/>
    <cellStyle name="표준 6 2 4" xfId="459"/>
    <cellStyle name="표준 6 3" xfId="460"/>
    <cellStyle name="표준 6 3 2" xfId="461"/>
    <cellStyle name="표준 6 3 2 2" xfId="462"/>
    <cellStyle name="표준 6 3 3" xfId="463"/>
    <cellStyle name="표준 6 3 4" xfId="464"/>
    <cellStyle name="표준 6 4" xfId="465"/>
    <cellStyle name="표준 6 5" xfId="466"/>
    <cellStyle name="표준 6 6" xfId="467"/>
    <cellStyle name="표준 7" xfId="14"/>
    <cellStyle name="표준 7 2" xfId="468"/>
    <cellStyle name="표준 8" xfId="22"/>
    <cellStyle name="표준 8 2" xfId="143"/>
    <cellStyle name="표준 8 2 2" xfId="469"/>
    <cellStyle name="표준 8 2 2 2" xfId="470"/>
    <cellStyle name="표준 8 2 3" xfId="471"/>
    <cellStyle name="표준 8 2 4" xfId="472"/>
    <cellStyle name="표준 8 2 5" xfId="539"/>
    <cellStyle name="표준 8 3" xfId="473"/>
    <cellStyle name="표준 8 3 2" xfId="474"/>
    <cellStyle name="표준 8 3 3" xfId="475"/>
    <cellStyle name="표준 8 4" xfId="476"/>
    <cellStyle name="표준 8 5" xfId="477"/>
    <cellStyle name="표준 8 6" xfId="101"/>
    <cellStyle name="표준 8 7" xfId="497"/>
    <cellStyle name="표준 9" xfId="36"/>
    <cellStyle name="표준 9 2" xfId="154"/>
    <cellStyle name="표준 9 2 2" xfId="478"/>
    <cellStyle name="표준 9 2 2 2" xfId="479"/>
    <cellStyle name="표준 9 2 3" xfId="480"/>
    <cellStyle name="표준 9 2 4" xfId="481"/>
    <cellStyle name="표준 9 2 5" xfId="550"/>
    <cellStyle name="표준 9 3" xfId="482"/>
    <cellStyle name="표준 9 3 2" xfId="483"/>
    <cellStyle name="표준 9 3 3" xfId="484"/>
    <cellStyle name="표준 9 4" xfId="485"/>
    <cellStyle name="표준 9 5" xfId="486"/>
    <cellStyle name="표준 9 6" xfId="112"/>
    <cellStyle name="표준 9 7" xfId="508"/>
  </cellStyles>
  <dxfs count="13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14"/>
  <sheetViews>
    <sheetView tabSelected="1" topLeftCell="C1" zoomScaleNormal="100" zoomScaleSheetLayoutView="100" workbookViewId="0">
      <pane ySplit="6" topLeftCell="A7" activePane="bottomLeft" state="frozen"/>
      <selection pane="bottomLeft" sqref="A1:AP1"/>
    </sheetView>
  </sheetViews>
  <sheetFormatPr defaultRowHeight="18.75" customHeight="1"/>
  <cols>
    <col min="1" max="1" width="7.6640625" style="5" hidden="1" customWidth="1"/>
    <col min="2" max="2" width="6.6640625" style="5" hidden="1" customWidth="1"/>
    <col min="3" max="3" width="21.109375" style="7" customWidth="1"/>
    <col min="4" max="4" width="6.44140625" style="6" hidden="1" customWidth="1"/>
    <col min="5" max="5" width="5.6640625" style="6" hidden="1" customWidth="1"/>
    <col min="6" max="6" width="6.44140625" style="6" customWidth="1"/>
    <col min="7" max="7" width="6.21875" style="6" customWidth="1"/>
    <col min="8" max="11" width="6.6640625" style="6" customWidth="1"/>
    <col min="12" max="12" width="4.88671875" style="6" customWidth="1"/>
    <col min="13" max="15" width="4.44140625" style="6" customWidth="1"/>
    <col min="16" max="16" width="5.21875" style="6" customWidth="1"/>
    <col min="17" max="17" width="4.44140625" style="6" customWidth="1"/>
    <col min="18" max="18" width="4.44140625" style="6" hidden="1" customWidth="1"/>
    <col min="19" max="19" width="5.21875" style="6" customWidth="1"/>
    <col min="20" max="20" width="4.44140625" style="6" customWidth="1"/>
    <col min="21" max="21" width="6.109375" style="6" customWidth="1"/>
    <col min="22" max="22" width="5.21875" style="6" customWidth="1"/>
    <col min="23" max="23" width="6.44140625" style="6" customWidth="1"/>
    <col min="24" max="25" width="5.21875" style="6" customWidth="1"/>
    <col min="26" max="26" width="4" style="6" customWidth="1"/>
    <col min="27" max="28" width="4.44140625" style="6" customWidth="1"/>
    <col min="29" max="29" width="4" style="6" customWidth="1"/>
    <col min="30" max="30" width="4.44140625" style="6" customWidth="1"/>
    <col min="31" max="33" width="3.88671875" style="6" customWidth="1"/>
    <col min="34" max="34" width="4.109375" style="6" customWidth="1"/>
    <col min="35" max="36" width="4.44140625" style="6" customWidth="1"/>
    <col min="37" max="39" width="5.21875" style="6" customWidth="1"/>
    <col min="40" max="40" width="6.44140625" style="6" customWidth="1"/>
    <col min="41" max="41" width="5.21875" style="6" bestFit="1" customWidth="1"/>
    <col min="42" max="42" width="5.77734375" style="6" customWidth="1"/>
    <col min="43" max="48" width="0" style="5" hidden="1" customWidth="1"/>
    <col min="49" max="49" width="0.88671875" style="5" customWidth="1"/>
    <col min="50" max="50" width="0.6640625" style="5" customWidth="1"/>
    <col min="51" max="16384" width="8.88671875" style="5"/>
  </cols>
  <sheetData>
    <row r="1" spans="1:48" ht="22.5">
      <c r="A1" s="149" t="s">
        <v>164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</row>
    <row r="2" spans="1:48" s="46" customFormat="1" ht="26.25" customHeight="1">
      <c r="A2" s="150" t="s">
        <v>15</v>
      </c>
      <c r="B2" s="152" t="s">
        <v>60</v>
      </c>
      <c r="C2" s="155" t="s">
        <v>16</v>
      </c>
      <c r="D2" s="156" t="s">
        <v>92</v>
      </c>
      <c r="E2" s="159" t="s">
        <v>145</v>
      </c>
      <c r="F2" s="159" t="s">
        <v>93</v>
      </c>
      <c r="G2" s="160" t="s">
        <v>17</v>
      </c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1" t="s">
        <v>18</v>
      </c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59" t="s">
        <v>19</v>
      </c>
      <c r="AO2" s="159"/>
      <c r="AP2" s="159"/>
    </row>
    <row r="3" spans="1:48" s="46" customFormat="1" ht="12.75" customHeight="1">
      <c r="A3" s="151"/>
      <c r="B3" s="153"/>
      <c r="C3" s="155"/>
      <c r="D3" s="157"/>
      <c r="E3" s="159"/>
      <c r="F3" s="159"/>
      <c r="G3" s="143" t="s">
        <v>20</v>
      </c>
      <c r="H3" s="144"/>
      <c r="I3" s="144"/>
      <c r="J3" s="144"/>
      <c r="K3" s="144"/>
      <c r="L3" s="144"/>
      <c r="M3" s="144"/>
      <c r="N3" s="144"/>
      <c r="O3" s="145"/>
      <c r="P3" s="146" t="s">
        <v>21</v>
      </c>
      <c r="Q3" s="147"/>
      <c r="R3" s="147"/>
      <c r="S3" s="147"/>
      <c r="T3" s="72"/>
      <c r="U3" s="148" t="s">
        <v>22</v>
      </c>
      <c r="V3" s="148"/>
      <c r="W3" s="148"/>
      <c r="X3" s="162" t="s">
        <v>0</v>
      </c>
      <c r="Y3" s="163"/>
      <c r="Z3" s="163"/>
      <c r="AA3" s="163"/>
      <c r="AB3" s="163"/>
      <c r="AC3" s="164"/>
      <c r="AD3" s="165" t="s">
        <v>21</v>
      </c>
      <c r="AE3" s="166"/>
      <c r="AF3" s="166"/>
      <c r="AG3" s="166"/>
      <c r="AH3" s="166"/>
      <c r="AI3" s="166"/>
      <c r="AJ3" s="167"/>
      <c r="AK3" s="168" t="s">
        <v>23</v>
      </c>
      <c r="AL3" s="168"/>
      <c r="AM3" s="168"/>
      <c r="AN3" s="159"/>
      <c r="AO3" s="159"/>
      <c r="AP3" s="159"/>
    </row>
    <row r="4" spans="1:48" s="46" customFormat="1" ht="10.5" customHeight="1">
      <c r="A4" s="151"/>
      <c r="B4" s="153"/>
      <c r="C4" s="155"/>
      <c r="D4" s="157"/>
      <c r="E4" s="159"/>
      <c r="F4" s="159"/>
      <c r="G4" s="132" t="s">
        <v>160</v>
      </c>
      <c r="H4" s="132" t="s">
        <v>161</v>
      </c>
      <c r="I4" s="132" t="s">
        <v>165</v>
      </c>
      <c r="J4" s="132" t="s">
        <v>166</v>
      </c>
      <c r="K4" s="133" t="s">
        <v>167</v>
      </c>
      <c r="L4" s="141" t="s">
        <v>169</v>
      </c>
      <c r="M4" s="141"/>
      <c r="N4" s="141"/>
      <c r="O4" s="136" t="s">
        <v>126</v>
      </c>
      <c r="P4" s="135" t="s">
        <v>64</v>
      </c>
      <c r="Q4" s="135" t="s">
        <v>132</v>
      </c>
      <c r="R4" s="135" t="s">
        <v>12</v>
      </c>
      <c r="S4" s="135" t="s">
        <v>133</v>
      </c>
      <c r="T4" s="136" t="s">
        <v>101</v>
      </c>
      <c r="U4" s="138" t="s">
        <v>20</v>
      </c>
      <c r="V4" s="138" t="s">
        <v>21</v>
      </c>
      <c r="W4" s="139" t="s">
        <v>25</v>
      </c>
      <c r="X4" s="47" t="s">
        <v>26</v>
      </c>
      <c r="Y4" s="47" t="s">
        <v>14</v>
      </c>
      <c r="Z4" s="47" t="s">
        <v>27</v>
      </c>
      <c r="AA4" s="47" t="s">
        <v>14</v>
      </c>
      <c r="AB4" s="47" t="s">
        <v>27</v>
      </c>
      <c r="AC4" s="48" t="s">
        <v>26</v>
      </c>
      <c r="AD4" s="49" t="s">
        <v>26</v>
      </c>
      <c r="AE4" s="49" t="s">
        <v>14</v>
      </c>
      <c r="AF4" s="49" t="s">
        <v>102</v>
      </c>
      <c r="AG4" s="49" t="s">
        <v>14</v>
      </c>
      <c r="AH4" s="49" t="s">
        <v>26</v>
      </c>
      <c r="AI4" s="49" t="s">
        <v>14</v>
      </c>
      <c r="AJ4" s="48" t="s">
        <v>26</v>
      </c>
      <c r="AK4" s="168"/>
      <c r="AL4" s="168"/>
      <c r="AM4" s="168"/>
      <c r="AN4" s="159"/>
      <c r="AO4" s="159"/>
      <c r="AP4" s="159"/>
    </row>
    <row r="5" spans="1:48" s="46" customFormat="1" ht="57" customHeight="1">
      <c r="A5" s="151"/>
      <c r="B5" s="154"/>
      <c r="C5" s="155"/>
      <c r="D5" s="158"/>
      <c r="E5" s="159"/>
      <c r="F5" s="159"/>
      <c r="G5" s="132"/>
      <c r="H5" s="132"/>
      <c r="I5" s="132"/>
      <c r="J5" s="132"/>
      <c r="K5" s="134"/>
      <c r="L5" s="71" t="s">
        <v>168</v>
      </c>
      <c r="M5" s="71" t="s">
        <v>124</v>
      </c>
      <c r="N5" s="71" t="s">
        <v>125</v>
      </c>
      <c r="O5" s="142"/>
      <c r="P5" s="135"/>
      <c r="Q5" s="135"/>
      <c r="R5" s="135"/>
      <c r="S5" s="135"/>
      <c r="T5" s="137"/>
      <c r="U5" s="138"/>
      <c r="V5" s="138"/>
      <c r="W5" s="139"/>
      <c r="X5" s="128" t="s">
        <v>63</v>
      </c>
      <c r="Y5" s="140"/>
      <c r="Z5" s="129"/>
      <c r="AA5" s="128" t="s">
        <v>24</v>
      </c>
      <c r="AB5" s="129"/>
      <c r="AC5" s="50" t="s">
        <v>99</v>
      </c>
      <c r="AD5" s="130" t="s">
        <v>64</v>
      </c>
      <c r="AE5" s="131"/>
      <c r="AF5" s="130" t="s">
        <v>132</v>
      </c>
      <c r="AG5" s="131"/>
      <c r="AH5" s="130" t="s">
        <v>12</v>
      </c>
      <c r="AI5" s="131"/>
      <c r="AJ5" s="51" t="s">
        <v>100</v>
      </c>
      <c r="AK5" s="52" t="s">
        <v>20</v>
      </c>
      <c r="AL5" s="52" t="s">
        <v>21</v>
      </c>
      <c r="AM5" s="53" t="s">
        <v>25</v>
      </c>
      <c r="AN5" s="73" t="s">
        <v>20</v>
      </c>
      <c r="AO5" s="73" t="s">
        <v>21</v>
      </c>
      <c r="AP5" s="54" t="s">
        <v>25</v>
      </c>
      <c r="AR5" s="61" t="s">
        <v>127</v>
      </c>
      <c r="AS5" s="61" t="s">
        <v>128</v>
      </c>
      <c r="AT5" s="61" t="s">
        <v>129</v>
      </c>
      <c r="AU5" s="61" t="s">
        <v>130</v>
      </c>
      <c r="AV5" s="61" t="s">
        <v>83</v>
      </c>
    </row>
    <row r="6" spans="1:48" s="45" customFormat="1" ht="11.25">
      <c r="A6" s="40"/>
      <c r="B6" s="41"/>
      <c r="C6" s="42"/>
      <c r="D6" s="43"/>
      <c r="E6" s="44"/>
      <c r="F6" s="44">
        <f t="shared" ref="F6:Y6" si="0">SUM(F7:F91)</f>
        <v>3994</v>
      </c>
      <c r="G6" s="44">
        <f t="shared" si="0"/>
        <v>1576</v>
      </c>
      <c r="H6" s="44">
        <f t="shared" si="0"/>
        <v>842</v>
      </c>
      <c r="I6" s="44">
        <f t="shared" si="0"/>
        <v>118</v>
      </c>
      <c r="J6" s="44">
        <f t="shared" si="0"/>
        <v>651</v>
      </c>
      <c r="K6" s="44">
        <f t="shared" si="0"/>
        <v>110</v>
      </c>
      <c r="L6" s="44">
        <f t="shared" si="0"/>
        <v>191</v>
      </c>
      <c r="M6" s="44">
        <f t="shared" si="0"/>
        <v>13</v>
      </c>
      <c r="N6" s="44">
        <f t="shared" si="0"/>
        <v>18</v>
      </c>
      <c r="O6" s="44">
        <f t="shared" si="0"/>
        <v>0</v>
      </c>
      <c r="P6" s="44">
        <f t="shared" si="0"/>
        <v>162</v>
      </c>
      <c r="Q6" s="44">
        <f t="shared" si="0"/>
        <v>60</v>
      </c>
      <c r="R6" s="44">
        <f t="shared" si="0"/>
        <v>0</v>
      </c>
      <c r="S6" s="44">
        <f t="shared" si="0"/>
        <v>159</v>
      </c>
      <c r="T6" s="44">
        <f t="shared" si="0"/>
        <v>0</v>
      </c>
      <c r="U6" s="44">
        <f t="shared" si="0"/>
        <v>3519</v>
      </c>
      <c r="V6" s="44">
        <f t="shared" si="0"/>
        <v>381</v>
      </c>
      <c r="W6" s="44">
        <f t="shared" si="0"/>
        <v>3900</v>
      </c>
      <c r="X6" s="44">
        <f t="shared" si="0"/>
        <v>131</v>
      </c>
      <c r="Y6" s="44">
        <f t="shared" si="0"/>
        <v>185</v>
      </c>
      <c r="Z6" s="44">
        <f t="shared" ref="Z6" si="1">SUM(Z7:Z91)</f>
        <v>72</v>
      </c>
      <c r="AA6" s="44">
        <f t="shared" ref="AA6:AP6" si="2">SUM(AA7:AA91)</f>
        <v>60</v>
      </c>
      <c r="AB6" s="44">
        <f t="shared" si="2"/>
        <v>27</v>
      </c>
      <c r="AC6" s="44">
        <f t="shared" si="2"/>
        <v>0</v>
      </c>
      <c r="AD6" s="44">
        <f t="shared" si="2"/>
        <v>0</v>
      </c>
      <c r="AE6" s="44">
        <f t="shared" si="2"/>
        <v>0</v>
      </c>
      <c r="AF6" s="44">
        <f t="shared" si="2"/>
        <v>0</v>
      </c>
      <c r="AG6" s="44">
        <f t="shared" si="2"/>
        <v>0</v>
      </c>
      <c r="AH6" s="44">
        <f t="shared" si="2"/>
        <v>0</v>
      </c>
      <c r="AI6" s="44">
        <f t="shared" si="2"/>
        <v>0</v>
      </c>
      <c r="AJ6" s="44">
        <f t="shared" si="2"/>
        <v>0</v>
      </c>
      <c r="AK6" s="44">
        <f t="shared" si="2"/>
        <v>475</v>
      </c>
      <c r="AL6" s="44">
        <f t="shared" si="2"/>
        <v>0</v>
      </c>
      <c r="AM6" s="44">
        <f t="shared" si="2"/>
        <v>475</v>
      </c>
      <c r="AN6" s="44">
        <f t="shared" si="2"/>
        <v>3994</v>
      </c>
      <c r="AO6" s="44">
        <f t="shared" si="2"/>
        <v>381</v>
      </c>
      <c r="AP6" s="44">
        <f t="shared" si="2"/>
        <v>4375</v>
      </c>
      <c r="AR6" s="62"/>
      <c r="AS6" s="62"/>
      <c r="AT6" s="62"/>
      <c r="AU6" s="62"/>
      <c r="AV6" s="62"/>
    </row>
    <row r="7" spans="1:48" s="8" customFormat="1" ht="15.75" customHeight="1">
      <c r="A7" s="113" t="s">
        <v>134</v>
      </c>
      <c r="B7" s="64" t="s">
        <v>61</v>
      </c>
      <c r="C7" s="83" t="s">
        <v>84</v>
      </c>
      <c r="D7" s="103">
        <v>64</v>
      </c>
      <c r="E7" s="16"/>
      <c r="F7" s="16">
        <f t="shared" ref="F7:F70" si="3">D7+E7</f>
        <v>64</v>
      </c>
      <c r="G7" s="110">
        <v>27</v>
      </c>
      <c r="H7" s="110">
        <v>14</v>
      </c>
      <c r="I7" s="110">
        <v>4</v>
      </c>
      <c r="J7" s="110">
        <v>13</v>
      </c>
      <c r="K7" s="110">
        <v>0</v>
      </c>
      <c r="L7" s="110"/>
      <c r="M7" s="110"/>
      <c r="N7" s="110"/>
      <c r="O7" s="24"/>
      <c r="P7" s="20">
        <v>3</v>
      </c>
      <c r="Q7" s="16"/>
      <c r="R7" s="20"/>
      <c r="S7" s="108">
        <v>10</v>
      </c>
      <c r="T7" s="24"/>
      <c r="U7" s="11">
        <f t="shared" ref="U7:U70" si="4">SUM(G7:O7)</f>
        <v>58</v>
      </c>
      <c r="V7" s="11">
        <f>SUM(P7:T7)</f>
        <v>13</v>
      </c>
      <c r="W7" s="11">
        <f t="shared" ref="W7:W70" si="5">U7+V7</f>
        <v>71</v>
      </c>
      <c r="X7" s="107">
        <v>6</v>
      </c>
      <c r="Y7" s="105"/>
      <c r="Z7" s="105"/>
      <c r="AA7" s="105"/>
      <c r="AB7" s="105"/>
      <c r="AC7" s="24"/>
      <c r="AD7" s="20"/>
      <c r="AE7" s="16"/>
      <c r="AF7" s="20"/>
      <c r="AG7" s="16"/>
      <c r="AH7" s="20"/>
      <c r="AI7" s="20"/>
      <c r="AJ7" s="24"/>
      <c r="AK7" s="11">
        <f>SUM(X7:AC7)</f>
        <v>6</v>
      </c>
      <c r="AL7" s="11">
        <f>SUM(AD7:AJ7)</f>
        <v>0</v>
      </c>
      <c r="AM7" s="11">
        <f>SUM(AK7:AL7)</f>
        <v>6</v>
      </c>
      <c r="AN7" s="13">
        <f t="shared" ref="AN7:AN38" si="6">U7+AK7</f>
        <v>64</v>
      </c>
      <c r="AO7" s="13">
        <f t="shared" ref="AO7:AO38" si="7">V7+AL7</f>
        <v>13</v>
      </c>
      <c r="AP7" s="13">
        <f>SUM(AN7:AO7)</f>
        <v>77</v>
      </c>
      <c r="AR7" s="63">
        <f t="shared" ref="AR7:AR53" si="8">P7+AD7+AE7</f>
        <v>3</v>
      </c>
      <c r="AS7" s="63">
        <f t="shared" ref="AS7:AS53" si="9">Q7+AG7+AF7</f>
        <v>0</v>
      </c>
      <c r="AT7" s="63">
        <f t="shared" ref="AT7:AT53" si="10">R7+AH7+AI7</f>
        <v>0</v>
      </c>
      <c r="AU7" s="63">
        <f t="shared" ref="AU7:AU53" si="11">S7</f>
        <v>10</v>
      </c>
      <c r="AV7" s="63">
        <f>SUM(AR7:AU7)</f>
        <v>13</v>
      </c>
    </row>
    <row r="8" spans="1:48" s="8" customFormat="1" ht="15.75" customHeight="1">
      <c r="A8" s="114"/>
      <c r="B8" s="64" t="s">
        <v>61</v>
      </c>
      <c r="C8" s="83" t="s">
        <v>95</v>
      </c>
      <c r="D8" s="103">
        <v>60</v>
      </c>
      <c r="E8" s="16"/>
      <c r="F8" s="106">
        <f t="shared" si="3"/>
        <v>60</v>
      </c>
      <c r="G8" s="110">
        <v>28</v>
      </c>
      <c r="H8" s="110">
        <v>15</v>
      </c>
      <c r="I8" s="110">
        <v>2</v>
      </c>
      <c r="J8" s="110">
        <v>9</v>
      </c>
      <c r="K8" s="110">
        <v>0</v>
      </c>
      <c r="L8" s="110"/>
      <c r="M8" s="110"/>
      <c r="N8" s="110"/>
      <c r="O8" s="24"/>
      <c r="P8" s="108"/>
      <c r="Q8" s="16"/>
      <c r="R8" s="20"/>
      <c r="S8" s="108">
        <v>5</v>
      </c>
      <c r="T8" s="24"/>
      <c r="U8" s="104">
        <f t="shared" si="4"/>
        <v>54</v>
      </c>
      <c r="V8" s="104">
        <f t="shared" ref="V8:V71" si="12">SUM(P8:T8)</f>
        <v>5</v>
      </c>
      <c r="W8" s="104">
        <f t="shared" si="5"/>
        <v>59</v>
      </c>
      <c r="X8" s="107"/>
      <c r="Y8" s="107">
        <v>6</v>
      </c>
      <c r="Z8" s="107"/>
      <c r="AA8" s="105"/>
      <c r="AB8" s="105"/>
      <c r="AC8" s="24"/>
      <c r="AD8" s="20"/>
      <c r="AE8" s="16"/>
      <c r="AF8" s="20"/>
      <c r="AG8" s="16"/>
      <c r="AH8" s="20"/>
      <c r="AI8" s="20"/>
      <c r="AJ8" s="24"/>
      <c r="AK8" s="104">
        <f t="shared" ref="AK8:AK71" si="13">SUM(X8:AC8)</f>
        <v>6</v>
      </c>
      <c r="AL8" s="104">
        <f t="shared" ref="AL8:AL71" si="14">SUM(AD8:AJ8)</f>
        <v>0</v>
      </c>
      <c r="AM8" s="11">
        <f t="shared" ref="AM8:AM70" si="15">SUM(AK8:AL8)</f>
        <v>6</v>
      </c>
      <c r="AN8" s="13">
        <f t="shared" si="6"/>
        <v>60</v>
      </c>
      <c r="AO8" s="13">
        <f t="shared" si="7"/>
        <v>5</v>
      </c>
      <c r="AP8" s="13">
        <f t="shared" ref="AP8:AP70" si="16">SUM(AN8:AO8)</f>
        <v>65</v>
      </c>
      <c r="AR8" s="63">
        <f t="shared" si="8"/>
        <v>0</v>
      </c>
      <c r="AS8" s="63">
        <f t="shared" si="9"/>
        <v>0</v>
      </c>
      <c r="AT8" s="63">
        <f t="shared" si="10"/>
        <v>0</v>
      </c>
      <c r="AU8" s="63">
        <f t="shared" si="11"/>
        <v>5</v>
      </c>
      <c r="AV8" s="63">
        <f t="shared" ref="AV8:AV70" si="17">SUM(AR8:AU8)</f>
        <v>5</v>
      </c>
    </row>
    <row r="9" spans="1:48" s="8" customFormat="1" ht="15.75" customHeight="1">
      <c r="A9" s="114"/>
      <c r="B9" s="64" t="s">
        <v>61</v>
      </c>
      <c r="C9" s="83" t="s">
        <v>28</v>
      </c>
      <c r="D9" s="103">
        <v>40</v>
      </c>
      <c r="E9" s="16"/>
      <c r="F9" s="106">
        <f t="shared" si="3"/>
        <v>40</v>
      </c>
      <c r="G9" s="110">
        <v>16</v>
      </c>
      <c r="H9" s="110">
        <v>9</v>
      </c>
      <c r="I9" s="110">
        <v>2</v>
      </c>
      <c r="J9" s="110">
        <v>9</v>
      </c>
      <c r="K9" s="110">
        <v>0</v>
      </c>
      <c r="L9" s="110"/>
      <c r="M9" s="110"/>
      <c r="N9" s="110"/>
      <c r="O9" s="24"/>
      <c r="P9" s="20">
        <v>2</v>
      </c>
      <c r="Q9" s="16"/>
      <c r="R9" s="20"/>
      <c r="S9" s="108">
        <v>4</v>
      </c>
      <c r="T9" s="24"/>
      <c r="U9" s="104">
        <f t="shared" si="4"/>
        <v>36</v>
      </c>
      <c r="V9" s="104">
        <f t="shared" si="12"/>
        <v>6</v>
      </c>
      <c r="W9" s="104">
        <f t="shared" si="5"/>
        <v>42</v>
      </c>
      <c r="X9" s="107">
        <v>4</v>
      </c>
      <c r="Y9" s="105"/>
      <c r="Z9" s="105"/>
      <c r="AA9" s="105"/>
      <c r="AB9" s="105"/>
      <c r="AC9" s="24"/>
      <c r="AD9" s="20"/>
      <c r="AE9" s="16"/>
      <c r="AF9" s="20"/>
      <c r="AG9" s="16"/>
      <c r="AH9" s="20"/>
      <c r="AI9" s="20"/>
      <c r="AJ9" s="24"/>
      <c r="AK9" s="104">
        <f t="shared" si="13"/>
        <v>4</v>
      </c>
      <c r="AL9" s="104">
        <f t="shared" si="14"/>
        <v>0</v>
      </c>
      <c r="AM9" s="11">
        <f t="shared" si="15"/>
        <v>4</v>
      </c>
      <c r="AN9" s="13">
        <f t="shared" si="6"/>
        <v>40</v>
      </c>
      <c r="AO9" s="13">
        <f t="shared" si="7"/>
        <v>6</v>
      </c>
      <c r="AP9" s="13">
        <f t="shared" si="16"/>
        <v>46</v>
      </c>
      <c r="AR9" s="63">
        <f t="shared" si="8"/>
        <v>2</v>
      </c>
      <c r="AS9" s="63">
        <f t="shared" si="9"/>
        <v>0</v>
      </c>
      <c r="AT9" s="63">
        <f t="shared" si="10"/>
        <v>0</v>
      </c>
      <c r="AU9" s="63">
        <f t="shared" si="11"/>
        <v>4</v>
      </c>
      <c r="AV9" s="63">
        <f t="shared" si="17"/>
        <v>6</v>
      </c>
    </row>
    <row r="10" spans="1:48" s="8" customFormat="1" ht="15.75" customHeight="1">
      <c r="A10" s="114"/>
      <c r="B10" s="64" t="s">
        <v>61</v>
      </c>
      <c r="C10" s="83" t="s">
        <v>4</v>
      </c>
      <c r="D10" s="103">
        <v>35</v>
      </c>
      <c r="E10" s="16"/>
      <c r="F10" s="106">
        <f t="shared" si="3"/>
        <v>35</v>
      </c>
      <c r="G10" s="110">
        <v>14</v>
      </c>
      <c r="H10" s="110">
        <v>8</v>
      </c>
      <c r="I10" s="110">
        <v>2</v>
      </c>
      <c r="J10" s="110">
        <v>8</v>
      </c>
      <c r="K10" s="110">
        <v>0</v>
      </c>
      <c r="L10" s="110"/>
      <c r="M10" s="110"/>
      <c r="N10" s="110"/>
      <c r="O10" s="24"/>
      <c r="P10" s="108">
        <v>2</v>
      </c>
      <c r="Q10" s="16"/>
      <c r="R10" s="20"/>
      <c r="S10" s="108">
        <v>4</v>
      </c>
      <c r="T10" s="24"/>
      <c r="U10" s="104">
        <f t="shared" si="4"/>
        <v>32</v>
      </c>
      <c r="V10" s="104">
        <f t="shared" si="12"/>
        <v>6</v>
      </c>
      <c r="W10" s="104">
        <f t="shared" si="5"/>
        <v>38</v>
      </c>
      <c r="X10" s="107">
        <v>3</v>
      </c>
      <c r="Y10" s="105"/>
      <c r="Z10" s="105"/>
      <c r="AA10" s="105"/>
      <c r="AB10" s="105"/>
      <c r="AC10" s="24"/>
      <c r="AD10" s="20"/>
      <c r="AE10" s="16"/>
      <c r="AF10" s="20"/>
      <c r="AG10" s="16"/>
      <c r="AH10" s="20"/>
      <c r="AI10" s="20"/>
      <c r="AJ10" s="24"/>
      <c r="AK10" s="104">
        <f t="shared" si="13"/>
        <v>3</v>
      </c>
      <c r="AL10" s="104">
        <f t="shared" si="14"/>
        <v>0</v>
      </c>
      <c r="AM10" s="11">
        <f t="shared" si="15"/>
        <v>3</v>
      </c>
      <c r="AN10" s="13">
        <f t="shared" si="6"/>
        <v>35</v>
      </c>
      <c r="AO10" s="13">
        <f t="shared" si="7"/>
        <v>6</v>
      </c>
      <c r="AP10" s="13">
        <f t="shared" si="16"/>
        <v>41</v>
      </c>
      <c r="AR10" s="63">
        <f t="shared" si="8"/>
        <v>2</v>
      </c>
      <c r="AS10" s="63">
        <f t="shared" si="9"/>
        <v>0</v>
      </c>
      <c r="AT10" s="63">
        <f t="shared" si="10"/>
        <v>0</v>
      </c>
      <c r="AU10" s="63">
        <f t="shared" si="11"/>
        <v>4</v>
      </c>
      <c r="AV10" s="63">
        <f t="shared" si="17"/>
        <v>6</v>
      </c>
    </row>
    <row r="11" spans="1:48" s="8" customFormat="1" ht="15.75" customHeight="1">
      <c r="A11" s="114"/>
      <c r="B11" s="64" t="s">
        <v>61</v>
      </c>
      <c r="C11" s="83" t="s">
        <v>29</v>
      </c>
      <c r="D11" s="103">
        <v>63</v>
      </c>
      <c r="E11" s="16"/>
      <c r="F11" s="106">
        <f t="shared" si="3"/>
        <v>63</v>
      </c>
      <c r="G11" s="110">
        <v>30</v>
      </c>
      <c r="H11" s="110">
        <v>16</v>
      </c>
      <c r="I11" s="110">
        <v>2</v>
      </c>
      <c r="J11" s="110">
        <v>9</v>
      </c>
      <c r="K11" s="110">
        <v>0</v>
      </c>
      <c r="L11" s="110"/>
      <c r="M11" s="110"/>
      <c r="N11" s="110"/>
      <c r="O11" s="24"/>
      <c r="P11" s="108">
        <v>2</v>
      </c>
      <c r="Q11" s="16"/>
      <c r="R11" s="20"/>
      <c r="S11" s="108">
        <v>5</v>
      </c>
      <c r="T11" s="24"/>
      <c r="U11" s="104">
        <f t="shared" si="4"/>
        <v>57</v>
      </c>
      <c r="V11" s="104">
        <f t="shared" si="12"/>
        <v>7</v>
      </c>
      <c r="W11" s="104">
        <f t="shared" si="5"/>
        <v>64</v>
      </c>
      <c r="X11" s="107">
        <v>6</v>
      </c>
      <c r="Y11" s="105"/>
      <c r="Z11" s="105"/>
      <c r="AA11" s="105"/>
      <c r="AB11" s="105"/>
      <c r="AC11" s="24"/>
      <c r="AD11" s="20"/>
      <c r="AE11" s="16"/>
      <c r="AF11" s="20"/>
      <c r="AG11" s="16"/>
      <c r="AH11" s="20"/>
      <c r="AI11" s="20"/>
      <c r="AJ11" s="24"/>
      <c r="AK11" s="104">
        <f t="shared" si="13"/>
        <v>6</v>
      </c>
      <c r="AL11" s="104">
        <f t="shared" si="14"/>
        <v>0</v>
      </c>
      <c r="AM11" s="11">
        <f t="shared" si="15"/>
        <v>6</v>
      </c>
      <c r="AN11" s="13">
        <f t="shared" si="6"/>
        <v>63</v>
      </c>
      <c r="AO11" s="13">
        <f t="shared" si="7"/>
        <v>7</v>
      </c>
      <c r="AP11" s="13">
        <f t="shared" si="16"/>
        <v>70</v>
      </c>
      <c r="AR11" s="63">
        <f t="shared" si="8"/>
        <v>2</v>
      </c>
      <c r="AS11" s="63">
        <f t="shared" si="9"/>
        <v>0</v>
      </c>
      <c r="AT11" s="63">
        <f t="shared" si="10"/>
        <v>0</v>
      </c>
      <c r="AU11" s="63">
        <f t="shared" si="11"/>
        <v>5</v>
      </c>
      <c r="AV11" s="63">
        <f t="shared" si="17"/>
        <v>7</v>
      </c>
    </row>
    <row r="12" spans="1:48" s="8" customFormat="1" ht="15.75" customHeight="1">
      <c r="A12" s="114"/>
      <c r="B12" s="64" t="s">
        <v>61</v>
      </c>
      <c r="C12" s="83" t="s">
        <v>30</v>
      </c>
      <c r="D12" s="103">
        <v>28</v>
      </c>
      <c r="E12" s="16"/>
      <c r="F12" s="106">
        <f t="shared" si="3"/>
        <v>28</v>
      </c>
      <c r="G12" s="110">
        <v>13</v>
      </c>
      <c r="H12" s="110">
        <v>7</v>
      </c>
      <c r="I12" s="110">
        <v>0</v>
      </c>
      <c r="J12" s="110">
        <v>5</v>
      </c>
      <c r="K12" s="110">
        <v>0</v>
      </c>
      <c r="L12" s="110"/>
      <c r="M12" s="110"/>
      <c r="N12" s="110"/>
      <c r="O12" s="24"/>
      <c r="P12" s="20"/>
      <c r="Q12" s="16"/>
      <c r="R12" s="20"/>
      <c r="S12" s="108">
        <v>4</v>
      </c>
      <c r="T12" s="24"/>
      <c r="U12" s="104">
        <f t="shared" si="4"/>
        <v>25</v>
      </c>
      <c r="V12" s="104">
        <f t="shared" si="12"/>
        <v>4</v>
      </c>
      <c r="W12" s="104">
        <f t="shared" si="5"/>
        <v>29</v>
      </c>
      <c r="X12" s="107"/>
      <c r="Y12" s="105"/>
      <c r="Z12" s="107">
        <v>3</v>
      </c>
      <c r="AA12" s="105"/>
      <c r="AB12" s="105"/>
      <c r="AC12" s="24"/>
      <c r="AD12" s="20"/>
      <c r="AE12" s="16"/>
      <c r="AF12" s="20"/>
      <c r="AG12" s="16"/>
      <c r="AH12" s="20"/>
      <c r="AI12" s="20"/>
      <c r="AJ12" s="24"/>
      <c r="AK12" s="104">
        <f t="shared" si="13"/>
        <v>3</v>
      </c>
      <c r="AL12" s="104">
        <f t="shared" si="14"/>
        <v>0</v>
      </c>
      <c r="AM12" s="11">
        <f t="shared" si="15"/>
        <v>3</v>
      </c>
      <c r="AN12" s="13">
        <f t="shared" si="6"/>
        <v>28</v>
      </c>
      <c r="AO12" s="13">
        <f t="shared" si="7"/>
        <v>4</v>
      </c>
      <c r="AP12" s="13">
        <f t="shared" si="16"/>
        <v>32</v>
      </c>
      <c r="AR12" s="63">
        <f t="shared" si="8"/>
        <v>0</v>
      </c>
      <c r="AS12" s="63">
        <f t="shared" si="9"/>
        <v>0</v>
      </c>
      <c r="AT12" s="63">
        <f t="shared" si="10"/>
        <v>0</v>
      </c>
      <c r="AU12" s="63">
        <f t="shared" si="11"/>
        <v>4</v>
      </c>
      <c r="AV12" s="63">
        <f t="shared" si="17"/>
        <v>4</v>
      </c>
    </row>
    <row r="13" spans="1:48" s="8" customFormat="1" ht="15.75" customHeight="1">
      <c r="A13" s="114"/>
      <c r="B13" s="64" t="s">
        <v>94</v>
      </c>
      <c r="C13" s="83" t="s">
        <v>31</v>
      </c>
      <c r="D13" s="103">
        <v>43</v>
      </c>
      <c r="E13" s="16"/>
      <c r="F13" s="106">
        <f t="shared" si="3"/>
        <v>43</v>
      </c>
      <c r="G13" s="110">
        <v>0</v>
      </c>
      <c r="H13" s="110">
        <v>0</v>
      </c>
      <c r="I13" s="110">
        <v>0</v>
      </c>
      <c r="J13" s="110">
        <v>0</v>
      </c>
      <c r="K13" s="110">
        <v>0</v>
      </c>
      <c r="L13" s="110">
        <v>19</v>
      </c>
      <c r="M13" s="110">
        <v>7</v>
      </c>
      <c r="N13" s="110">
        <v>9</v>
      </c>
      <c r="O13" s="24"/>
      <c r="P13" s="20">
        <v>3</v>
      </c>
      <c r="Q13" s="16"/>
      <c r="R13" s="20"/>
      <c r="S13" s="108"/>
      <c r="T13" s="24"/>
      <c r="U13" s="104">
        <f t="shared" si="4"/>
        <v>35</v>
      </c>
      <c r="V13" s="104">
        <f t="shared" si="12"/>
        <v>3</v>
      </c>
      <c r="W13" s="104">
        <f t="shared" si="5"/>
        <v>38</v>
      </c>
      <c r="X13" s="105"/>
      <c r="Y13" s="105"/>
      <c r="Z13" s="105"/>
      <c r="AA13" s="105"/>
      <c r="AB13" s="107">
        <v>8</v>
      </c>
      <c r="AC13" s="24"/>
      <c r="AD13" s="20"/>
      <c r="AE13" s="16"/>
      <c r="AF13" s="20"/>
      <c r="AG13" s="16"/>
      <c r="AH13" s="20"/>
      <c r="AI13" s="20"/>
      <c r="AJ13" s="24"/>
      <c r="AK13" s="104">
        <f t="shared" si="13"/>
        <v>8</v>
      </c>
      <c r="AL13" s="104">
        <f t="shared" si="14"/>
        <v>0</v>
      </c>
      <c r="AM13" s="11">
        <f t="shared" si="15"/>
        <v>8</v>
      </c>
      <c r="AN13" s="13">
        <f t="shared" si="6"/>
        <v>43</v>
      </c>
      <c r="AO13" s="13">
        <f t="shared" si="7"/>
        <v>3</v>
      </c>
      <c r="AP13" s="13">
        <f t="shared" si="16"/>
        <v>46</v>
      </c>
      <c r="AR13" s="63">
        <f t="shared" si="8"/>
        <v>3</v>
      </c>
      <c r="AS13" s="63">
        <f t="shared" si="9"/>
        <v>0</v>
      </c>
      <c r="AT13" s="63">
        <f t="shared" si="10"/>
        <v>0</v>
      </c>
      <c r="AU13" s="63">
        <f t="shared" si="11"/>
        <v>0</v>
      </c>
      <c r="AV13" s="63">
        <f t="shared" si="17"/>
        <v>3</v>
      </c>
    </row>
    <row r="14" spans="1:48" s="8" customFormat="1" ht="15.75" customHeight="1">
      <c r="A14" s="115"/>
      <c r="B14" s="64" t="s">
        <v>94</v>
      </c>
      <c r="C14" s="83" t="s">
        <v>32</v>
      </c>
      <c r="D14" s="103">
        <v>38</v>
      </c>
      <c r="E14" s="16"/>
      <c r="F14" s="106">
        <f t="shared" si="3"/>
        <v>38</v>
      </c>
      <c r="G14" s="110">
        <v>0</v>
      </c>
      <c r="H14" s="110">
        <v>0</v>
      </c>
      <c r="I14" s="110">
        <v>0</v>
      </c>
      <c r="J14" s="110">
        <v>0</v>
      </c>
      <c r="K14" s="110">
        <v>0</v>
      </c>
      <c r="L14" s="110">
        <v>16</v>
      </c>
      <c r="M14" s="110">
        <v>6</v>
      </c>
      <c r="N14" s="110">
        <v>9</v>
      </c>
      <c r="O14" s="24"/>
      <c r="P14" s="20">
        <v>3</v>
      </c>
      <c r="Q14" s="16"/>
      <c r="R14" s="20"/>
      <c r="S14" s="108"/>
      <c r="T14" s="24"/>
      <c r="U14" s="104">
        <f t="shared" si="4"/>
        <v>31</v>
      </c>
      <c r="V14" s="104">
        <f t="shared" si="12"/>
        <v>3</v>
      </c>
      <c r="W14" s="104">
        <f t="shared" si="5"/>
        <v>34</v>
      </c>
      <c r="X14" s="105"/>
      <c r="Y14" s="105"/>
      <c r="Z14" s="105"/>
      <c r="AA14" s="107"/>
      <c r="AB14" s="107">
        <v>7</v>
      </c>
      <c r="AC14" s="24"/>
      <c r="AD14" s="20"/>
      <c r="AE14" s="16"/>
      <c r="AF14" s="20"/>
      <c r="AG14" s="16"/>
      <c r="AH14" s="20"/>
      <c r="AI14" s="20"/>
      <c r="AJ14" s="24"/>
      <c r="AK14" s="104">
        <f t="shared" si="13"/>
        <v>7</v>
      </c>
      <c r="AL14" s="104">
        <f t="shared" si="14"/>
        <v>0</v>
      </c>
      <c r="AM14" s="11">
        <f t="shared" si="15"/>
        <v>7</v>
      </c>
      <c r="AN14" s="13">
        <f t="shared" si="6"/>
        <v>38</v>
      </c>
      <c r="AO14" s="13">
        <f t="shared" si="7"/>
        <v>3</v>
      </c>
      <c r="AP14" s="13">
        <f t="shared" si="16"/>
        <v>41</v>
      </c>
      <c r="AR14" s="63">
        <f t="shared" si="8"/>
        <v>3</v>
      </c>
      <c r="AS14" s="63">
        <f t="shared" si="9"/>
        <v>0</v>
      </c>
      <c r="AT14" s="63">
        <f t="shared" si="10"/>
        <v>0</v>
      </c>
      <c r="AU14" s="63">
        <f t="shared" si="11"/>
        <v>0</v>
      </c>
      <c r="AV14" s="63">
        <f t="shared" si="17"/>
        <v>3</v>
      </c>
    </row>
    <row r="15" spans="1:48" s="8" customFormat="1" ht="15.75" customHeight="1">
      <c r="A15" s="124" t="s">
        <v>1</v>
      </c>
      <c r="B15" s="64" t="s">
        <v>61</v>
      </c>
      <c r="C15" s="83" t="s">
        <v>5</v>
      </c>
      <c r="D15" s="103">
        <v>79</v>
      </c>
      <c r="E15" s="16"/>
      <c r="F15" s="106">
        <f t="shared" si="3"/>
        <v>79</v>
      </c>
      <c r="G15" s="110">
        <v>38</v>
      </c>
      <c r="H15" s="110">
        <v>21</v>
      </c>
      <c r="I15" s="110">
        <v>3</v>
      </c>
      <c r="J15" s="110">
        <v>10</v>
      </c>
      <c r="K15" s="110">
        <v>0</v>
      </c>
      <c r="L15" s="110"/>
      <c r="M15" s="110"/>
      <c r="N15" s="110"/>
      <c r="O15" s="24"/>
      <c r="P15" s="20">
        <v>3</v>
      </c>
      <c r="Q15" s="16"/>
      <c r="R15" s="20"/>
      <c r="S15" s="108">
        <v>2</v>
      </c>
      <c r="T15" s="24"/>
      <c r="U15" s="104">
        <f t="shared" si="4"/>
        <v>72</v>
      </c>
      <c r="V15" s="104">
        <f t="shared" si="12"/>
        <v>5</v>
      </c>
      <c r="W15" s="104">
        <f t="shared" si="5"/>
        <v>77</v>
      </c>
      <c r="X15" s="105"/>
      <c r="Y15" s="105"/>
      <c r="Z15" s="107">
        <v>7</v>
      </c>
      <c r="AA15" s="105"/>
      <c r="AB15" s="105"/>
      <c r="AC15" s="24"/>
      <c r="AD15" s="20"/>
      <c r="AE15" s="16"/>
      <c r="AF15" s="20"/>
      <c r="AG15" s="16"/>
      <c r="AH15" s="20"/>
      <c r="AI15" s="20"/>
      <c r="AJ15" s="24"/>
      <c r="AK15" s="104">
        <f t="shared" si="13"/>
        <v>7</v>
      </c>
      <c r="AL15" s="104">
        <f t="shared" si="14"/>
        <v>0</v>
      </c>
      <c r="AM15" s="11">
        <f t="shared" si="15"/>
        <v>7</v>
      </c>
      <c r="AN15" s="13">
        <f t="shared" si="6"/>
        <v>79</v>
      </c>
      <c r="AO15" s="13">
        <f t="shared" si="7"/>
        <v>5</v>
      </c>
      <c r="AP15" s="13">
        <f t="shared" si="16"/>
        <v>84</v>
      </c>
      <c r="AR15" s="63">
        <f t="shared" si="8"/>
        <v>3</v>
      </c>
      <c r="AS15" s="63">
        <f t="shared" si="9"/>
        <v>0</v>
      </c>
      <c r="AT15" s="63">
        <f t="shared" si="10"/>
        <v>0</v>
      </c>
      <c r="AU15" s="63">
        <f t="shared" si="11"/>
        <v>2</v>
      </c>
      <c r="AV15" s="63">
        <f t="shared" si="17"/>
        <v>5</v>
      </c>
    </row>
    <row r="16" spans="1:48" s="8" customFormat="1" ht="15.75" customHeight="1">
      <c r="A16" s="124"/>
      <c r="B16" s="64" t="s">
        <v>61</v>
      </c>
      <c r="C16" s="83" t="s">
        <v>33</v>
      </c>
      <c r="D16" s="103">
        <v>36</v>
      </c>
      <c r="E16" s="16"/>
      <c r="F16" s="106">
        <f t="shared" si="3"/>
        <v>36</v>
      </c>
      <c r="G16" s="110">
        <v>10</v>
      </c>
      <c r="H16" s="110">
        <v>6</v>
      </c>
      <c r="I16" s="110">
        <v>0</v>
      </c>
      <c r="J16" s="110">
        <v>3</v>
      </c>
      <c r="K16" s="110">
        <v>5</v>
      </c>
      <c r="L16" s="110"/>
      <c r="M16" s="110"/>
      <c r="N16" s="110"/>
      <c r="O16" s="24"/>
      <c r="P16" s="20">
        <v>3</v>
      </c>
      <c r="Q16" s="16"/>
      <c r="R16" s="20"/>
      <c r="S16" s="108"/>
      <c r="T16" s="24"/>
      <c r="U16" s="104">
        <f t="shared" si="4"/>
        <v>24</v>
      </c>
      <c r="V16" s="104">
        <f t="shared" si="12"/>
        <v>3</v>
      </c>
      <c r="W16" s="104">
        <f t="shared" si="5"/>
        <v>27</v>
      </c>
      <c r="X16" s="107">
        <v>12</v>
      </c>
      <c r="Y16" s="105"/>
      <c r="Z16" s="105"/>
      <c r="AA16" s="105"/>
      <c r="AB16" s="105"/>
      <c r="AC16" s="24"/>
      <c r="AD16" s="20"/>
      <c r="AE16" s="16"/>
      <c r="AF16" s="20"/>
      <c r="AG16" s="16"/>
      <c r="AH16" s="20"/>
      <c r="AI16" s="20"/>
      <c r="AJ16" s="24"/>
      <c r="AK16" s="104">
        <f t="shared" si="13"/>
        <v>12</v>
      </c>
      <c r="AL16" s="104">
        <f t="shared" si="14"/>
        <v>0</v>
      </c>
      <c r="AM16" s="11">
        <f t="shared" si="15"/>
        <v>12</v>
      </c>
      <c r="AN16" s="13">
        <f t="shared" si="6"/>
        <v>36</v>
      </c>
      <c r="AO16" s="13">
        <f t="shared" si="7"/>
        <v>3</v>
      </c>
      <c r="AP16" s="13">
        <f t="shared" si="16"/>
        <v>39</v>
      </c>
      <c r="AR16" s="63">
        <f t="shared" si="8"/>
        <v>3</v>
      </c>
      <c r="AS16" s="63">
        <f t="shared" si="9"/>
        <v>0</v>
      </c>
      <c r="AT16" s="63">
        <f t="shared" si="10"/>
        <v>0</v>
      </c>
      <c r="AU16" s="63">
        <f t="shared" si="11"/>
        <v>0</v>
      </c>
      <c r="AV16" s="63">
        <f t="shared" si="17"/>
        <v>3</v>
      </c>
    </row>
    <row r="17" spans="1:48" s="8" customFormat="1" ht="15.75" customHeight="1">
      <c r="A17" s="124"/>
      <c r="B17" s="64" t="s">
        <v>61</v>
      </c>
      <c r="C17" s="83" t="s">
        <v>34</v>
      </c>
      <c r="D17" s="103">
        <v>45</v>
      </c>
      <c r="E17" s="16"/>
      <c r="F17" s="106">
        <f t="shared" si="3"/>
        <v>45</v>
      </c>
      <c r="G17" s="110">
        <v>18</v>
      </c>
      <c r="H17" s="110">
        <v>12</v>
      </c>
      <c r="I17" s="110">
        <v>2</v>
      </c>
      <c r="J17" s="110">
        <v>6</v>
      </c>
      <c r="K17" s="110">
        <v>0</v>
      </c>
      <c r="L17" s="110"/>
      <c r="M17" s="110"/>
      <c r="N17" s="110"/>
      <c r="O17" s="24"/>
      <c r="P17" s="20"/>
      <c r="Q17" s="16"/>
      <c r="R17" s="20"/>
      <c r="S17" s="108">
        <v>2</v>
      </c>
      <c r="T17" s="24"/>
      <c r="U17" s="104">
        <f t="shared" si="4"/>
        <v>38</v>
      </c>
      <c r="V17" s="104">
        <f t="shared" si="12"/>
        <v>2</v>
      </c>
      <c r="W17" s="104">
        <f t="shared" si="5"/>
        <v>40</v>
      </c>
      <c r="X17" s="107">
        <v>7</v>
      </c>
      <c r="Y17" s="105"/>
      <c r="Z17" s="105"/>
      <c r="AA17" s="105"/>
      <c r="AB17" s="105"/>
      <c r="AC17" s="24"/>
      <c r="AD17" s="20"/>
      <c r="AE17" s="16"/>
      <c r="AF17" s="20"/>
      <c r="AG17" s="16"/>
      <c r="AH17" s="20"/>
      <c r="AI17" s="20"/>
      <c r="AJ17" s="24"/>
      <c r="AK17" s="104">
        <f t="shared" si="13"/>
        <v>7</v>
      </c>
      <c r="AL17" s="104">
        <f t="shared" si="14"/>
        <v>0</v>
      </c>
      <c r="AM17" s="11">
        <f t="shared" si="15"/>
        <v>7</v>
      </c>
      <c r="AN17" s="13">
        <f t="shared" si="6"/>
        <v>45</v>
      </c>
      <c r="AO17" s="13">
        <f t="shared" si="7"/>
        <v>2</v>
      </c>
      <c r="AP17" s="13">
        <f t="shared" si="16"/>
        <v>47</v>
      </c>
      <c r="AR17" s="63">
        <f t="shared" si="8"/>
        <v>0</v>
      </c>
      <c r="AS17" s="63">
        <f t="shared" si="9"/>
        <v>0</v>
      </c>
      <c r="AT17" s="63">
        <f t="shared" si="10"/>
        <v>0</v>
      </c>
      <c r="AU17" s="63">
        <f t="shared" si="11"/>
        <v>2</v>
      </c>
      <c r="AV17" s="63">
        <f t="shared" si="17"/>
        <v>2</v>
      </c>
    </row>
    <row r="18" spans="1:48" s="8" customFormat="1" ht="15.75" customHeight="1">
      <c r="A18" s="124"/>
      <c r="B18" s="64" t="s">
        <v>61</v>
      </c>
      <c r="C18" s="83" t="s">
        <v>103</v>
      </c>
      <c r="D18" s="103">
        <v>38</v>
      </c>
      <c r="E18" s="16"/>
      <c r="F18" s="106">
        <f t="shared" si="3"/>
        <v>38</v>
      </c>
      <c r="G18" s="110">
        <v>16</v>
      </c>
      <c r="H18" s="110">
        <v>8</v>
      </c>
      <c r="I18" s="110">
        <v>2</v>
      </c>
      <c r="J18" s="110">
        <v>8</v>
      </c>
      <c r="K18" s="110">
        <v>0</v>
      </c>
      <c r="L18" s="110"/>
      <c r="M18" s="110"/>
      <c r="N18" s="110"/>
      <c r="O18" s="24"/>
      <c r="P18" s="20"/>
      <c r="Q18" s="16"/>
      <c r="R18" s="20"/>
      <c r="S18" s="108">
        <v>2</v>
      </c>
      <c r="T18" s="24"/>
      <c r="U18" s="104">
        <f t="shared" si="4"/>
        <v>34</v>
      </c>
      <c r="V18" s="104">
        <f t="shared" si="12"/>
        <v>2</v>
      </c>
      <c r="W18" s="104">
        <f t="shared" si="5"/>
        <v>36</v>
      </c>
      <c r="X18" s="107"/>
      <c r="Y18" s="105"/>
      <c r="Z18" s="107">
        <v>4</v>
      </c>
      <c r="AA18" s="105"/>
      <c r="AB18" s="105"/>
      <c r="AC18" s="24"/>
      <c r="AD18" s="20"/>
      <c r="AE18" s="16"/>
      <c r="AF18" s="20"/>
      <c r="AG18" s="16"/>
      <c r="AH18" s="20"/>
      <c r="AI18" s="20"/>
      <c r="AJ18" s="24"/>
      <c r="AK18" s="104">
        <f t="shared" si="13"/>
        <v>4</v>
      </c>
      <c r="AL18" s="104">
        <f t="shared" si="14"/>
        <v>0</v>
      </c>
      <c r="AM18" s="11">
        <f t="shared" si="15"/>
        <v>4</v>
      </c>
      <c r="AN18" s="13">
        <f t="shared" si="6"/>
        <v>38</v>
      </c>
      <c r="AO18" s="13">
        <f t="shared" si="7"/>
        <v>2</v>
      </c>
      <c r="AP18" s="13">
        <f t="shared" si="16"/>
        <v>40</v>
      </c>
      <c r="AR18" s="63">
        <f t="shared" si="8"/>
        <v>0</v>
      </c>
      <c r="AS18" s="63">
        <f t="shared" si="9"/>
        <v>0</v>
      </c>
      <c r="AT18" s="63">
        <f t="shared" si="10"/>
        <v>0</v>
      </c>
      <c r="AU18" s="63">
        <f t="shared" si="11"/>
        <v>2</v>
      </c>
      <c r="AV18" s="63">
        <f t="shared" si="17"/>
        <v>2</v>
      </c>
    </row>
    <row r="19" spans="1:48" s="8" customFormat="1" ht="15.75" customHeight="1">
      <c r="A19" s="124"/>
      <c r="B19" s="64" t="s">
        <v>61</v>
      </c>
      <c r="C19" s="83" t="s">
        <v>35</v>
      </c>
      <c r="D19" s="103">
        <v>40</v>
      </c>
      <c r="E19" s="16"/>
      <c r="F19" s="106">
        <f t="shared" si="3"/>
        <v>40</v>
      </c>
      <c r="G19" s="110">
        <v>19</v>
      </c>
      <c r="H19" s="110">
        <v>10</v>
      </c>
      <c r="I19" s="110">
        <v>0</v>
      </c>
      <c r="J19" s="110">
        <v>7</v>
      </c>
      <c r="K19" s="110">
        <v>0</v>
      </c>
      <c r="L19" s="110"/>
      <c r="M19" s="110"/>
      <c r="N19" s="110"/>
      <c r="O19" s="24"/>
      <c r="P19" s="20"/>
      <c r="Q19" s="16"/>
      <c r="R19" s="20"/>
      <c r="S19" s="108">
        <v>3</v>
      </c>
      <c r="T19" s="24"/>
      <c r="U19" s="104">
        <f t="shared" si="4"/>
        <v>36</v>
      </c>
      <c r="V19" s="104">
        <f t="shared" si="12"/>
        <v>3</v>
      </c>
      <c r="W19" s="104">
        <f t="shared" si="5"/>
        <v>39</v>
      </c>
      <c r="X19" s="107">
        <v>4</v>
      </c>
      <c r="Y19" s="105"/>
      <c r="Z19" s="105"/>
      <c r="AA19" s="105"/>
      <c r="AB19" s="105"/>
      <c r="AC19" s="24"/>
      <c r="AD19" s="20"/>
      <c r="AE19" s="16"/>
      <c r="AF19" s="20"/>
      <c r="AG19" s="16"/>
      <c r="AH19" s="20"/>
      <c r="AI19" s="20"/>
      <c r="AJ19" s="24"/>
      <c r="AK19" s="104">
        <f t="shared" si="13"/>
        <v>4</v>
      </c>
      <c r="AL19" s="104">
        <f t="shared" si="14"/>
        <v>0</v>
      </c>
      <c r="AM19" s="11">
        <f t="shared" si="15"/>
        <v>4</v>
      </c>
      <c r="AN19" s="13">
        <f t="shared" si="6"/>
        <v>40</v>
      </c>
      <c r="AO19" s="13">
        <f t="shared" si="7"/>
        <v>3</v>
      </c>
      <c r="AP19" s="13">
        <f t="shared" si="16"/>
        <v>43</v>
      </c>
      <c r="AR19" s="63">
        <f t="shared" si="8"/>
        <v>0</v>
      </c>
      <c r="AS19" s="63">
        <f t="shared" si="9"/>
        <v>0</v>
      </c>
      <c r="AT19" s="63">
        <f t="shared" si="10"/>
        <v>0</v>
      </c>
      <c r="AU19" s="63">
        <f t="shared" si="11"/>
        <v>3</v>
      </c>
      <c r="AV19" s="63">
        <f t="shared" si="17"/>
        <v>3</v>
      </c>
    </row>
    <row r="20" spans="1:48" s="8" customFormat="1" ht="15.75" customHeight="1">
      <c r="A20" s="113" t="s">
        <v>2</v>
      </c>
      <c r="B20" s="64" t="s">
        <v>61</v>
      </c>
      <c r="C20" s="83" t="s">
        <v>36</v>
      </c>
      <c r="D20" s="103">
        <v>99</v>
      </c>
      <c r="E20" s="16"/>
      <c r="F20" s="106">
        <f t="shared" si="3"/>
        <v>99</v>
      </c>
      <c r="G20" s="110">
        <v>49</v>
      </c>
      <c r="H20" s="110">
        <v>27</v>
      </c>
      <c r="I20" s="110">
        <v>3</v>
      </c>
      <c r="J20" s="110">
        <v>10</v>
      </c>
      <c r="K20" s="110">
        <v>0</v>
      </c>
      <c r="L20" s="110"/>
      <c r="M20" s="110"/>
      <c r="N20" s="110"/>
      <c r="O20" s="24"/>
      <c r="P20" s="20">
        <v>2</v>
      </c>
      <c r="Q20" s="16"/>
      <c r="R20" s="20"/>
      <c r="S20" s="108">
        <v>5</v>
      </c>
      <c r="T20" s="24"/>
      <c r="U20" s="104">
        <f t="shared" si="4"/>
        <v>89</v>
      </c>
      <c r="V20" s="104">
        <f t="shared" si="12"/>
        <v>7</v>
      </c>
      <c r="W20" s="104">
        <f t="shared" si="5"/>
        <v>96</v>
      </c>
      <c r="X20" s="107"/>
      <c r="Y20" s="107">
        <v>10</v>
      </c>
      <c r="Z20" s="107"/>
      <c r="AA20" s="105"/>
      <c r="AB20" s="105"/>
      <c r="AC20" s="24"/>
      <c r="AD20" s="20"/>
      <c r="AE20" s="16"/>
      <c r="AF20" s="20"/>
      <c r="AG20" s="16"/>
      <c r="AH20" s="20"/>
      <c r="AI20" s="20"/>
      <c r="AJ20" s="24"/>
      <c r="AK20" s="104">
        <f t="shared" si="13"/>
        <v>10</v>
      </c>
      <c r="AL20" s="104">
        <f t="shared" si="14"/>
        <v>0</v>
      </c>
      <c r="AM20" s="11">
        <f t="shared" si="15"/>
        <v>10</v>
      </c>
      <c r="AN20" s="13">
        <f t="shared" si="6"/>
        <v>99</v>
      </c>
      <c r="AO20" s="13">
        <f t="shared" si="7"/>
        <v>7</v>
      </c>
      <c r="AP20" s="13">
        <f t="shared" si="16"/>
        <v>106</v>
      </c>
      <c r="AR20" s="63">
        <f t="shared" si="8"/>
        <v>2</v>
      </c>
      <c r="AS20" s="63">
        <f t="shared" si="9"/>
        <v>0</v>
      </c>
      <c r="AT20" s="63">
        <f t="shared" si="10"/>
        <v>0</v>
      </c>
      <c r="AU20" s="63">
        <f t="shared" si="11"/>
        <v>5</v>
      </c>
      <c r="AV20" s="63">
        <f t="shared" si="17"/>
        <v>7</v>
      </c>
    </row>
    <row r="21" spans="1:48" s="8" customFormat="1" ht="15.75" customHeight="1">
      <c r="A21" s="114"/>
      <c r="B21" s="64" t="s">
        <v>61</v>
      </c>
      <c r="C21" s="83" t="s">
        <v>37</v>
      </c>
      <c r="D21" s="103">
        <v>103</v>
      </c>
      <c r="E21" s="16"/>
      <c r="F21" s="106">
        <f t="shared" si="3"/>
        <v>103</v>
      </c>
      <c r="G21" s="110">
        <v>51</v>
      </c>
      <c r="H21" s="110">
        <v>29</v>
      </c>
      <c r="I21" s="110">
        <v>3</v>
      </c>
      <c r="J21" s="110">
        <v>10</v>
      </c>
      <c r="K21" s="110">
        <v>0</v>
      </c>
      <c r="L21" s="110"/>
      <c r="M21" s="110"/>
      <c r="N21" s="110"/>
      <c r="O21" s="24"/>
      <c r="P21" s="20">
        <v>2</v>
      </c>
      <c r="Q21" s="16"/>
      <c r="R21" s="20"/>
      <c r="S21" s="108">
        <v>5</v>
      </c>
      <c r="T21" s="24"/>
      <c r="U21" s="104">
        <f t="shared" si="4"/>
        <v>93</v>
      </c>
      <c r="V21" s="104">
        <f t="shared" si="12"/>
        <v>7</v>
      </c>
      <c r="W21" s="104">
        <f t="shared" si="5"/>
        <v>100</v>
      </c>
      <c r="X21" s="107"/>
      <c r="Y21" s="107"/>
      <c r="Z21" s="107">
        <v>10</v>
      </c>
      <c r="AA21" s="105"/>
      <c r="AB21" s="105"/>
      <c r="AC21" s="24"/>
      <c r="AD21" s="20"/>
      <c r="AE21" s="16"/>
      <c r="AF21" s="20"/>
      <c r="AG21" s="16"/>
      <c r="AH21" s="20"/>
      <c r="AI21" s="20"/>
      <c r="AJ21" s="24"/>
      <c r="AK21" s="104">
        <f t="shared" si="13"/>
        <v>10</v>
      </c>
      <c r="AL21" s="104">
        <f t="shared" si="14"/>
        <v>0</v>
      </c>
      <c r="AM21" s="11">
        <f t="shared" si="15"/>
        <v>10</v>
      </c>
      <c r="AN21" s="13">
        <f t="shared" si="6"/>
        <v>103</v>
      </c>
      <c r="AO21" s="13">
        <f t="shared" si="7"/>
        <v>7</v>
      </c>
      <c r="AP21" s="13">
        <f t="shared" si="16"/>
        <v>110</v>
      </c>
      <c r="AR21" s="63">
        <f t="shared" si="8"/>
        <v>2</v>
      </c>
      <c r="AS21" s="63">
        <f t="shared" si="9"/>
        <v>0</v>
      </c>
      <c r="AT21" s="63">
        <f t="shared" si="10"/>
        <v>0</v>
      </c>
      <c r="AU21" s="63">
        <f t="shared" si="11"/>
        <v>5</v>
      </c>
      <c r="AV21" s="63">
        <f t="shared" si="17"/>
        <v>7</v>
      </c>
    </row>
    <row r="22" spans="1:48" s="8" customFormat="1" ht="15.75" customHeight="1">
      <c r="A22" s="114"/>
      <c r="B22" s="64" t="s">
        <v>61</v>
      </c>
      <c r="C22" s="83" t="s">
        <v>6</v>
      </c>
      <c r="D22" s="103">
        <v>100</v>
      </c>
      <c r="E22" s="16"/>
      <c r="F22" s="106">
        <f t="shared" si="3"/>
        <v>100</v>
      </c>
      <c r="G22" s="110">
        <v>50</v>
      </c>
      <c r="H22" s="110">
        <v>27</v>
      </c>
      <c r="I22" s="110">
        <v>3</v>
      </c>
      <c r="J22" s="110">
        <v>10</v>
      </c>
      <c r="K22" s="110">
        <v>0</v>
      </c>
      <c r="L22" s="110"/>
      <c r="M22" s="110"/>
      <c r="N22" s="110"/>
      <c r="O22" s="24"/>
      <c r="P22" s="20">
        <v>2</v>
      </c>
      <c r="Q22" s="109">
        <v>2</v>
      </c>
      <c r="R22" s="20"/>
      <c r="S22" s="108">
        <v>5</v>
      </c>
      <c r="T22" s="24"/>
      <c r="U22" s="104">
        <f t="shared" si="4"/>
        <v>90</v>
      </c>
      <c r="V22" s="104">
        <f t="shared" si="12"/>
        <v>9</v>
      </c>
      <c r="W22" s="104">
        <f t="shared" si="5"/>
        <v>99</v>
      </c>
      <c r="X22" s="105"/>
      <c r="Y22" s="107">
        <v>10</v>
      </c>
      <c r="Z22" s="107"/>
      <c r="AA22" s="105"/>
      <c r="AB22" s="105"/>
      <c r="AC22" s="24"/>
      <c r="AD22" s="20"/>
      <c r="AE22" s="16"/>
      <c r="AF22" s="20"/>
      <c r="AG22" s="16"/>
      <c r="AH22" s="20"/>
      <c r="AI22" s="20"/>
      <c r="AJ22" s="24"/>
      <c r="AK22" s="104">
        <f t="shared" si="13"/>
        <v>10</v>
      </c>
      <c r="AL22" s="104">
        <f t="shared" si="14"/>
        <v>0</v>
      </c>
      <c r="AM22" s="11">
        <f t="shared" si="15"/>
        <v>10</v>
      </c>
      <c r="AN22" s="13">
        <f t="shared" si="6"/>
        <v>100</v>
      </c>
      <c r="AO22" s="13">
        <f t="shared" si="7"/>
        <v>9</v>
      </c>
      <c r="AP22" s="13">
        <f t="shared" si="16"/>
        <v>109</v>
      </c>
      <c r="AR22" s="63">
        <f t="shared" si="8"/>
        <v>2</v>
      </c>
      <c r="AS22" s="63">
        <f t="shared" si="9"/>
        <v>2</v>
      </c>
      <c r="AT22" s="63">
        <f t="shared" si="10"/>
        <v>0</v>
      </c>
      <c r="AU22" s="63">
        <f t="shared" si="11"/>
        <v>5</v>
      </c>
      <c r="AV22" s="63">
        <f t="shared" si="17"/>
        <v>9</v>
      </c>
    </row>
    <row r="23" spans="1:48" s="8" customFormat="1" ht="15.75" customHeight="1">
      <c r="A23" s="114"/>
      <c r="B23" s="64" t="s">
        <v>61</v>
      </c>
      <c r="C23" s="83" t="s">
        <v>11</v>
      </c>
      <c r="D23" s="103">
        <v>100</v>
      </c>
      <c r="E23" s="16"/>
      <c r="F23" s="106">
        <f t="shared" si="3"/>
        <v>100</v>
      </c>
      <c r="G23" s="110">
        <v>50</v>
      </c>
      <c r="H23" s="110">
        <v>27</v>
      </c>
      <c r="I23" s="110">
        <v>3</v>
      </c>
      <c r="J23" s="110">
        <v>10</v>
      </c>
      <c r="K23" s="110">
        <v>0</v>
      </c>
      <c r="L23" s="110"/>
      <c r="M23" s="110"/>
      <c r="N23" s="110"/>
      <c r="O23" s="24"/>
      <c r="P23" s="20">
        <v>2</v>
      </c>
      <c r="Q23" s="109">
        <v>2</v>
      </c>
      <c r="R23" s="20"/>
      <c r="S23" s="108">
        <v>5</v>
      </c>
      <c r="T23" s="24"/>
      <c r="U23" s="104">
        <f t="shared" si="4"/>
        <v>90</v>
      </c>
      <c r="V23" s="104">
        <f t="shared" si="12"/>
        <v>9</v>
      </c>
      <c r="W23" s="104">
        <f t="shared" si="5"/>
        <v>99</v>
      </c>
      <c r="X23" s="105"/>
      <c r="Y23" s="107"/>
      <c r="Z23" s="107">
        <v>10</v>
      </c>
      <c r="AA23" s="105"/>
      <c r="AB23" s="105"/>
      <c r="AC23" s="24"/>
      <c r="AD23" s="20"/>
      <c r="AE23" s="16"/>
      <c r="AF23" s="20"/>
      <c r="AG23" s="16"/>
      <c r="AH23" s="20"/>
      <c r="AI23" s="20"/>
      <c r="AJ23" s="24"/>
      <c r="AK23" s="104">
        <f t="shared" si="13"/>
        <v>10</v>
      </c>
      <c r="AL23" s="104">
        <f t="shared" si="14"/>
        <v>0</v>
      </c>
      <c r="AM23" s="11">
        <f t="shared" si="15"/>
        <v>10</v>
      </c>
      <c r="AN23" s="13">
        <f t="shared" si="6"/>
        <v>100</v>
      </c>
      <c r="AO23" s="13">
        <f t="shared" si="7"/>
        <v>9</v>
      </c>
      <c r="AP23" s="13">
        <f t="shared" si="16"/>
        <v>109</v>
      </c>
      <c r="AR23" s="63">
        <f t="shared" si="8"/>
        <v>2</v>
      </c>
      <c r="AS23" s="63">
        <f t="shared" si="9"/>
        <v>2</v>
      </c>
      <c r="AT23" s="63">
        <f t="shared" si="10"/>
        <v>0</v>
      </c>
      <c r="AU23" s="63">
        <f t="shared" si="11"/>
        <v>5</v>
      </c>
      <c r="AV23" s="63">
        <f t="shared" si="17"/>
        <v>9</v>
      </c>
    </row>
    <row r="24" spans="1:48" s="8" customFormat="1" ht="15.75" customHeight="1">
      <c r="A24" s="114"/>
      <c r="B24" s="64" t="s">
        <v>61</v>
      </c>
      <c r="C24" s="83" t="s">
        <v>38</v>
      </c>
      <c r="D24" s="103">
        <v>50</v>
      </c>
      <c r="E24" s="109"/>
      <c r="F24" s="109">
        <f t="shared" si="3"/>
        <v>50</v>
      </c>
      <c r="G24" s="110">
        <v>25</v>
      </c>
      <c r="H24" s="110">
        <v>15</v>
      </c>
      <c r="I24" s="110">
        <v>0</v>
      </c>
      <c r="J24" s="110">
        <v>5</v>
      </c>
      <c r="K24" s="110">
        <v>0</v>
      </c>
      <c r="L24" s="110"/>
      <c r="M24" s="110"/>
      <c r="N24" s="110"/>
      <c r="O24" s="101"/>
      <c r="P24" s="108"/>
      <c r="Q24" s="109">
        <v>2</v>
      </c>
      <c r="R24" s="20"/>
      <c r="S24" s="108">
        <v>5</v>
      </c>
      <c r="T24" s="24"/>
      <c r="U24" s="104">
        <f t="shared" si="4"/>
        <v>45</v>
      </c>
      <c r="V24" s="104">
        <f t="shared" si="12"/>
        <v>7</v>
      </c>
      <c r="W24" s="104">
        <f t="shared" si="5"/>
        <v>52</v>
      </c>
      <c r="X24" s="105"/>
      <c r="Y24" s="107">
        <v>5</v>
      </c>
      <c r="Z24" s="107"/>
      <c r="AA24" s="105"/>
      <c r="AB24" s="105"/>
      <c r="AC24" s="24"/>
      <c r="AD24" s="20"/>
      <c r="AE24" s="16"/>
      <c r="AF24" s="20"/>
      <c r="AG24" s="16"/>
      <c r="AH24" s="20"/>
      <c r="AI24" s="20"/>
      <c r="AJ24" s="24"/>
      <c r="AK24" s="104">
        <f t="shared" si="13"/>
        <v>5</v>
      </c>
      <c r="AL24" s="104">
        <f t="shared" si="14"/>
        <v>0</v>
      </c>
      <c r="AM24" s="11">
        <f t="shared" si="15"/>
        <v>5</v>
      </c>
      <c r="AN24" s="13">
        <f t="shared" si="6"/>
        <v>50</v>
      </c>
      <c r="AO24" s="13">
        <f t="shared" si="7"/>
        <v>7</v>
      </c>
      <c r="AP24" s="13">
        <f t="shared" si="16"/>
        <v>57</v>
      </c>
      <c r="AR24" s="63">
        <f t="shared" si="8"/>
        <v>0</v>
      </c>
      <c r="AS24" s="63">
        <f t="shared" si="9"/>
        <v>2</v>
      </c>
      <c r="AT24" s="63">
        <f t="shared" si="10"/>
        <v>0</v>
      </c>
      <c r="AU24" s="63">
        <f t="shared" si="11"/>
        <v>5</v>
      </c>
      <c r="AV24" s="63">
        <f t="shared" si="17"/>
        <v>7</v>
      </c>
    </row>
    <row r="25" spans="1:48" s="8" customFormat="1" ht="15.75" customHeight="1">
      <c r="A25" s="114"/>
      <c r="B25" s="64" t="s">
        <v>61</v>
      </c>
      <c r="C25" s="83" t="s">
        <v>39</v>
      </c>
      <c r="D25" s="103">
        <v>52</v>
      </c>
      <c r="E25" s="16"/>
      <c r="F25" s="106">
        <f t="shared" si="3"/>
        <v>52</v>
      </c>
      <c r="G25" s="110">
        <v>21</v>
      </c>
      <c r="H25" s="110">
        <v>12</v>
      </c>
      <c r="I25" s="110">
        <v>2</v>
      </c>
      <c r="J25" s="110">
        <v>12</v>
      </c>
      <c r="K25" s="110">
        <v>0</v>
      </c>
      <c r="L25" s="110"/>
      <c r="M25" s="110"/>
      <c r="N25" s="110"/>
      <c r="O25" s="24"/>
      <c r="P25" s="20">
        <v>2</v>
      </c>
      <c r="Q25" s="109">
        <v>2</v>
      </c>
      <c r="R25" s="20"/>
      <c r="S25" s="108">
        <v>2</v>
      </c>
      <c r="T25" s="24"/>
      <c r="U25" s="104">
        <f t="shared" si="4"/>
        <v>47</v>
      </c>
      <c r="V25" s="104">
        <f t="shared" si="12"/>
        <v>6</v>
      </c>
      <c r="W25" s="104">
        <f t="shared" si="5"/>
        <v>53</v>
      </c>
      <c r="X25" s="105"/>
      <c r="Y25" s="107">
        <v>5</v>
      </c>
      <c r="Z25" s="107"/>
      <c r="AA25" s="105"/>
      <c r="AB25" s="105"/>
      <c r="AC25" s="24"/>
      <c r="AD25" s="20"/>
      <c r="AE25" s="16"/>
      <c r="AF25" s="20"/>
      <c r="AG25" s="16"/>
      <c r="AH25" s="20"/>
      <c r="AI25" s="20"/>
      <c r="AJ25" s="24"/>
      <c r="AK25" s="104">
        <f t="shared" si="13"/>
        <v>5</v>
      </c>
      <c r="AL25" s="104">
        <f t="shared" si="14"/>
        <v>0</v>
      </c>
      <c r="AM25" s="11">
        <f t="shared" si="15"/>
        <v>5</v>
      </c>
      <c r="AN25" s="13">
        <f t="shared" si="6"/>
        <v>52</v>
      </c>
      <c r="AO25" s="13">
        <f t="shared" si="7"/>
        <v>6</v>
      </c>
      <c r="AP25" s="13">
        <f t="shared" si="16"/>
        <v>58</v>
      </c>
      <c r="AR25" s="63">
        <f t="shared" si="8"/>
        <v>2</v>
      </c>
      <c r="AS25" s="63">
        <f t="shared" si="9"/>
        <v>2</v>
      </c>
      <c r="AT25" s="63">
        <f t="shared" si="10"/>
        <v>0</v>
      </c>
      <c r="AU25" s="63">
        <f t="shared" si="11"/>
        <v>2</v>
      </c>
      <c r="AV25" s="63">
        <f t="shared" si="17"/>
        <v>6</v>
      </c>
    </row>
    <row r="26" spans="1:48" s="8" customFormat="1" ht="15.75" customHeight="1">
      <c r="A26" s="115"/>
      <c r="B26" s="64" t="s">
        <v>61</v>
      </c>
      <c r="C26" s="83" t="s">
        <v>40</v>
      </c>
      <c r="D26" s="103">
        <v>62</v>
      </c>
      <c r="E26" s="16"/>
      <c r="F26" s="106">
        <f t="shared" si="3"/>
        <v>62</v>
      </c>
      <c r="G26" s="110">
        <v>25</v>
      </c>
      <c r="H26" s="110">
        <v>14</v>
      </c>
      <c r="I26" s="110">
        <v>2</v>
      </c>
      <c r="J26" s="110">
        <v>15</v>
      </c>
      <c r="K26" s="110">
        <v>0</v>
      </c>
      <c r="L26" s="110"/>
      <c r="M26" s="110"/>
      <c r="N26" s="110"/>
      <c r="O26" s="24"/>
      <c r="P26" s="108">
        <v>3</v>
      </c>
      <c r="Q26" s="109">
        <v>2</v>
      </c>
      <c r="R26" s="20"/>
      <c r="S26" s="108">
        <v>2</v>
      </c>
      <c r="T26" s="24"/>
      <c r="U26" s="104">
        <f t="shared" si="4"/>
        <v>56</v>
      </c>
      <c r="V26" s="104">
        <f t="shared" si="12"/>
        <v>7</v>
      </c>
      <c r="W26" s="104">
        <f t="shared" si="5"/>
        <v>63</v>
      </c>
      <c r="X26" s="105"/>
      <c r="Y26" s="107">
        <v>6</v>
      </c>
      <c r="Z26" s="107"/>
      <c r="AA26" s="105"/>
      <c r="AB26" s="105"/>
      <c r="AC26" s="24"/>
      <c r="AD26" s="20"/>
      <c r="AE26" s="16"/>
      <c r="AF26" s="20"/>
      <c r="AG26" s="16"/>
      <c r="AH26" s="20"/>
      <c r="AI26" s="20"/>
      <c r="AJ26" s="24"/>
      <c r="AK26" s="104">
        <f t="shared" si="13"/>
        <v>6</v>
      </c>
      <c r="AL26" s="104">
        <f t="shared" si="14"/>
        <v>0</v>
      </c>
      <c r="AM26" s="11">
        <f t="shared" si="15"/>
        <v>6</v>
      </c>
      <c r="AN26" s="13">
        <f t="shared" si="6"/>
        <v>62</v>
      </c>
      <c r="AO26" s="13">
        <f t="shared" si="7"/>
        <v>7</v>
      </c>
      <c r="AP26" s="13">
        <f t="shared" si="16"/>
        <v>69</v>
      </c>
      <c r="AR26" s="63">
        <f t="shared" si="8"/>
        <v>3</v>
      </c>
      <c r="AS26" s="63">
        <f t="shared" si="9"/>
        <v>2</v>
      </c>
      <c r="AT26" s="63">
        <f t="shared" si="10"/>
        <v>0</v>
      </c>
      <c r="AU26" s="63">
        <f t="shared" si="11"/>
        <v>2</v>
      </c>
      <c r="AV26" s="63">
        <f t="shared" si="17"/>
        <v>7</v>
      </c>
    </row>
    <row r="27" spans="1:48" s="8" customFormat="1" ht="15.75" customHeight="1">
      <c r="A27" s="113" t="s">
        <v>87</v>
      </c>
      <c r="B27" s="64" t="s">
        <v>61</v>
      </c>
      <c r="C27" s="83" t="s">
        <v>7</v>
      </c>
      <c r="D27" s="103">
        <v>104</v>
      </c>
      <c r="E27" s="16"/>
      <c r="F27" s="106">
        <f t="shared" si="3"/>
        <v>104</v>
      </c>
      <c r="G27" s="110">
        <v>43</v>
      </c>
      <c r="H27" s="110">
        <v>23</v>
      </c>
      <c r="I27" s="110">
        <v>3</v>
      </c>
      <c r="J27" s="110">
        <v>10</v>
      </c>
      <c r="K27" s="110">
        <v>15</v>
      </c>
      <c r="L27" s="110"/>
      <c r="M27" s="110"/>
      <c r="N27" s="110"/>
      <c r="O27" s="24"/>
      <c r="P27" s="20">
        <v>7</v>
      </c>
      <c r="Q27" s="16"/>
      <c r="R27" s="20"/>
      <c r="S27" s="108">
        <v>8</v>
      </c>
      <c r="T27" s="24"/>
      <c r="U27" s="104">
        <f t="shared" si="4"/>
        <v>94</v>
      </c>
      <c r="V27" s="104">
        <f t="shared" si="12"/>
        <v>15</v>
      </c>
      <c r="W27" s="104">
        <f t="shared" si="5"/>
        <v>109</v>
      </c>
      <c r="X27" s="105"/>
      <c r="Y27" s="107">
        <v>10</v>
      </c>
      <c r="Z27" s="107"/>
      <c r="AA27" s="105"/>
      <c r="AB27" s="105"/>
      <c r="AC27" s="24"/>
      <c r="AD27" s="20"/>
      <c r="AE27" s="16"/>
      <c r="AF27" s="20"/>
      <c r="AG27" s="16"/>
      <c r="AH27" s="20"/>
      <c r="AI27" s="20"/>
      <c r="AJ27" s="24"/>
      <c r="AK27" s="104">
        <f t="shared" si="13"/>
        <v>10</v>
      </c>
      <c r="AL27" s="104">
        <f t="shared" si="14"/>
        <v>0</v>
      </c>
      <c r="AM27" s="11">
        <f t="shared" si="15"/>
        <v>10</v>
      </c>
      <c r="AN27" s="13">
        <f t="shared" si="6"/>
        <v>104</v>
      </c>
      <c r="AO27" s="13">
        <f t="shared" si="7"/>
        <v>15</v>
      </c>
      <c r="AP27" s="13">
        <f t="shared" si="16"/>
        <v>119</v>
      </c>
      <c r="AR27" s="63">
        <f t="shared" si="8"/>
        <v>7</v>
      </c>
      <c r="AS27" s="63">
        <f t="shared" si="9"/>
        <v>0</v>
      </c>
      <c r="AT27" s="63">
        <f t="shared" si="10"/>
        <v>0</v>
      </c>
      <c r="AU27" s="63">
        <f t="shared" si="11"/>
        <v>8</v>
      </c>
      <c r="AV27" s="63">
        <f t="shared" si="17"/>
        <v>15</v>
      </c>
    </row>
    <row r="28" spans="1:48" s="8" customFormat="1" ht="15.75" customHeight="1">
      <c r="A28" s="114"/>
      <c r="B28" s="64" t="s">
        <v>61</v>
      </c>
      <c r="C28" s="83" t="s">
        <v>62</v>
      </c>
      <c r="D28" s="103">
        <v>55</v>
      </c>
      <c r="E28" s="16"/>
      <c r="F28" s="106">
        <f t="shared" si="3"/>
        <v>55</v>
      </c>
      <c r="G28" s="110">
        <v>23</v>
      </c>
      <c r="H28" s="110">
        <v>12</v>
      </c>
      <c r="I28" s="110">
        <v>2</v>
      </c>
      <c r="J28" s="110">
        <v>13</v>
      </c>
      <c r="K28" s="110">
        <v>0</v>
      </c>
      <c r="L28" s="110"/>
      <c r="M28" s="110"/>
      <c r="N28" s="110"/>
      <c r="O28" s="24"/>
      <c r="P28" s="20">
        <v>4</v>
      </c>
      <c r="Q28" s="16"/>
      <c r="R28" s="20"/>
      <c r="S28" s="108">
        <v>4</v>
      </c>
      <c r="T28" s="24"/>
      <c r="U28" s="104">
        <f t="shared" si="4"/>
        <v>50</v>
      </c>
      <c r="V28" s="104">
        <f t="shared" si="12"/>
        <v>8</v>
      </c>
      <c r="W28" s="104">
        <f t="shared" si="5"/>
        <v>58</v>
      </c>
      <c r="X28" s="105"/>
      <c r="Y28" s="107">
        <v>5</v>
      </c>
      <c r="Z28" s="107"/>
      <c r="AA28" s="105"/>
      <c r="AB28" s="105"/>
      <c r="AC28" s="24"/>
      <c r="AD28" s="20"/>
      <c r="AE28" s="16"/>
      <c r="AF28" s="20"/>
      <c r="AG28" s="16"/>
      <c r="AH28" s="20"/>
      <c r="AI28" s="20"/>
      <c r="AJ28" s="24"/>
      <c r="AK28" s="104">
        <f t="shared" si="13"/>
        <v>5</v>
      </c>
      <c r="AL28" s="104">
        <f t="shared" si="14"/>
        <v>0</v>
      </c>
      <c r="AM28" s="11">
        <f t="shared" si="15"/>
        <v>5</v>
      </c>
      <c r="AN28" s="13">
        <f t="shared" si="6"/>
        <v>55</v>
      </c>
      <c r="AO28" s="13">
        <f t="shared" si="7"/>
        <v>8</v>
      </c>
      <c r="AP28" s="13">
        <f t="shared" si="16"/>
        <v>63</v>
      </c>
      <c r="AR28" s="63">
        <f t="shared" si="8"/>
        <v>4</v>
      </c>
      <c r="AS28" s="63">
        <f t="shared" si="9"/>
        <v>0</v>
      </c>
      <c r="AT28" s="63">
        <f t="shared" si="10"/>
        <v>0</v>
      </c>
      <c r="AU28" s="63">
        <f t="shared" si="11"/>
        <v>4</v>
      </c>
      <c r="AV28" s="63">
        <f t="shared" si="17"/>
        <v>8</v>
      </c>
    </row>
    <row r="29" spans="1:48" s="8" customFormat="1" ht="15.75" customHeight="1">
      <c r="A29" s="114"/>
      <c r="B29" s="64" t="s">
        <v>61</v>
      </c>
      <c r="C29" s="83" t="s">
        <v>41</v>
      </c>
      <c r="D29" s="103">
        <v>55</v>
      </c>
      <c r="E29" s="16"/>
      <c r="F29" s="106">
        <f t="shared" si="3"/>
        <v>55</v>
      </c>
      <c r="G29" s="110">
        <v>23</v>
      </c>
      <c r="H29" s="110">
        <v>12</v>
      </c>
      <c r="I29" s="110">
        <v>3</v>
      </c>
      <c r="J29" s="110">
        <v>12</v>
      </c>
      <c r="K29" s="110">
        <v>0</v>
      </c>
      <c r="L29" s="110"/>
      <c r="M29" s="110"/>
      <c r="N29" s="110"/>
      <c r="O29" s="24"/>
      <c r="P29" s="20">
        <v>4</v>
      </c>
      <c r="Q29" s="16"/>
      <c r="R29" s="20"/>
      <c r="S29" s="108">
        <v>5</v>
      </c>
      <c r="T29" s="24"/>
      <c r="U29" s="104">
        <f t="shared" si="4"/>
        <v>50</v>
      </c>
      <c r="V29" s="104">
        <f t="shared" si="12"/>
        <v>9</v>
      </c>
      <c r="W29" s="104">
        <f t="shared" si="5"/>
        <v>59</v>
      </c>
      <c r="X29" s="107">
        <v>5</v>
      </c>
      <c r="Y29" s="107"/>
      <c r="Z29" s="107"/>
      <c r="AA29" s="105"/>
      <c r="AB29" s="105"/>
      <c r="AC29" s="24"/>
      <c r="AD29" s="20"/>
      <c r="AE29" s="16"/>
      <c r="AF29" s="20"/>
      <c r="AG29" s="16"/>
      <c r="AH29" s="20"/>
      <c r="AI29" s="20"/>
      <c r="AJ29" s="24"/>
      <c r="AK29" s="104">
        <f t="shared" si="13"/>
        <v>5</v>
      </c>
      <c r="AL29" s="104">
        <f t="shared" si="14"/>
        <v>0</v>
      </c>
      <c r="AM29" s="11">
        <f t="shared" si="15"/>
        <v>5</v>
      </c>
      <c r="AN29" s="13">
        <f t="shared" si="6"/>
        <v>55</v>
      </c>
      <c r="AO29" s="13">
        <f t="shared" si="7"/>
        <v>9</v>
      </c>
      <c r="AP29" s="13">
        <f t="shared" si="16"/>
        <v>64</v>
      </c>
      <c r="AR29" s="63">
        <f t="shared" si="8"/>
        <v>4</v>
      </c>
      <c r="AS29" s="63">
        <f t="shared" si="9"/>
        <v>0</v>
      </c>
      <c r="AT29" s="63">
        <f t="shared" si="10"/>
        <v>0</v>
      </c>
      <c r="AU29" s="63">
        <f t="shared" si="11"/>
        <v>5</v>
      </c>
      <c r="AV29" s="63">
        <f t="shared" si="17"/>
        <v>9</v>
      </c>
    </row>
    <row r="30" spans="1:48" s="8" customFormat="1" ht="15.75" customHeight="1">
      <c r="A30" s="114"/>
      <c r="B30" s="64" t="s">
        <v>61</v>
      </c>
      <c r="C30" s="83" t="s">
        <v>42</v>
      </c>
      <c r="D30" s="103">
        <v>38</v>
      </c>
      <c r="E30" s="16"/>
      <c r="F30" s="106">
        <f t="shared" si="3"/>
        <v>38</v>
      </c>
      <c r="G30" s="110">
        <v>20</v>
      </c>
      <c r="H30" s="110">
        <v>9</v>
      </c>
      <c r="I30" s="110">
        <v>0</v>
      </c>
      <c r="J30" s="110">
        <v>5</v>
      </c>
      <c r="K30" s="110">
        <v>0</v>
      </c>
      <c r="L30" s="110"/>
      <c r="M30" s="110"/>
      <c r="N30" s="110"/>
      <c r="O30" s="24"/>
      <c r="P30" s="20"/>
      <c r="Q30" s="16"/>
      <c r="R30" s="20"/>
      <c r="S30" s="108">
        <v>3</v>
      </c>
      <c r="T30" s="24"/>
      <c r="U30" s="104">
        <f t="shared" si="4"/>
        <v>34</v>
      </c>
      <c r="V30" s="104">
        <f t="shared" si="12"/>
        <v>3</v>
      </c>
      <c r="W30" s="104">
        <f t="shared" si="5"/>
        <v>37</v>
      </c>
      <c r="X30" s="105"/>
      <c r="Y30" s="107">
        <v>4</v>
      </c>
      <c r="Z30" s="107"/>
      <c r="AA30" s="105"/>
      <c r="AB30" s="105"/>
      <c r="AC30" s="24"/>
      <c r="AD30" s="20"/>
      <c r="AE30" s="16"/>
      <c r="AF30" s="20"/>
      <c r="AG30" s="16"/>
      <c r="AH30" s="20"/>
      <c r="AI30" s="20"/>
      <c r="AJ30" s="24"/>
      <c r="AK30" s="104">
        <f t="shared" si="13"/>
        <v>4</v>
      </c>
      <c r="AL30" s="104">
        <f t="shared" si="14"/>
        <v>0</v>
      </c>
      <c r="AM30" s="11">
        <f t="shared" si="15"/>
        <v>4</v>
      </c>
      <c r="AN30" s="13">
        <f t="shared" si="6"/>
        <v>38</v>
      </c>
      <c r="AO30" s="13">
        <f t="shared" si="7"/>
        <v>3</v>
      </c>
      <c r="AP30" s="13">
        <f t="shared" si="16"/>
        <v>41</v>
      </c>
      <c r="AR30" s="63">
        <f t="shared" si="8"/>
        <v>0</v>
      </c>
      <c r="AS30" s="63">
        <f t="shared" si="9"/>
        <v>0</v>
      </c>
      <c r="AT30" s="63">
        <f t="shared" si="10"/>
        <v>0</v>
      </c>
      <c r="AU30" s="63">
        <f t="shared" si="11"/>
        <v>3</v>
      </c>
      <c r="AV30" s="63">
        <f t="shared" si="17"/>
        <v>3</v>
      </c>
    </row>
    <row r="31" spans="1:48" s="8" customFormat="1" ht="15.75" customHeight="1">
      <c r="A31" s="114"/>
      <c r="B31" s="64" t="s">
        <v>61</v>
      </c>
      <c r="C31" s="83" t="s">
        <v>43</v>
      </c>
      <c r="D31" s="103">
        <v>38</v>
      </c>
      <c r="E31" s="16"/>
      <c r="F31" s="106">
        <f t="shared" si="3"/>
        <v>38</v>
      </c>
      <c r="G31" s="110">
        <v>20</v>
      </c>
      <c r="H31" s="110">
        <v>9</v>
      </c>
      <c r="I31" s="110">
        <v>0</v>
      </c>
      <c r="J31" s="110">
        <v>5</v>
      </c>
      <c r="K31" s="110">
        <v>0</v>
      </c>
      <c r="L31" s="110"/>
      <c r="M31" s="110"/>
      <c r="N31" s="110"/>
      <c r="O31" s="24"/>
      <c r="P31" s="20"/>
      <c r="Q31" s="16"/>
      <c r="R31" s="20"/>
      <c r="S31" s="108">
        <v>3</v>
      </c>
      <c r="T31" s="24"/>
      <c r="U31" s="104">
        <f t="shared" si="4"/>
        <v>34</v>
      </c>
      <c r="V31" s="104">
        <f t="shared" si="12"/>
        <v>3</v>
      </c>
      <c r="W31" s="104">
        <f t="shared" si="5"/>
        <v>37</v>
      </c>
      <c r="X31" s="105"/>
      <c r="Y31" s="107"/>
      <c r="Z31" s="107">
        <v>4</v>
      </c>
      <c r="AA31" s="105"/>
      <c r="AB31" s="105"/>
      <c r="AC31" s="24"/>
      <c r="AD31" s="20"/>
      <c r="AE31" s="16"/>
      <c r="AF31" s="20"/>
      <c r="AG31" s="16"/>
      <c r="AH31" s="20"/>
      <c r="AI31" s="20"/>
      <c r="AJ31" s="24"/>
      <c r="AK31" s="104">
        <f t="shared" si="13"/>
        <v>4</v>
      </c>
      <c r="AL31" s="104">
        <f t="shared" si="14"/>
        <v>0</v>
      </c>
      <c r="AM31" s="11">
        <f t="shared" si="15"/>
        <v>4</v>
      </c>
      <c r="AN31" s="13">
        <f t="shared" si="6"/>
        <v>38</v>
      </c>
      <c r="AO31" s="13">
        <f t="shared" si="7"/>
        <v>3</v>
      </c>
      <c r="AP31" s="13">
        <f t="shared" si="16"/>
        <v>41</v>
      </c>
      <c r="AR31" s="63">
        <f t="shared" si="8"/>
        <v>0</v>
      </c>
      <c r="AS31" s="63">
        <f t="shared" si="9"/>
        <v>0</v>
      </c>
      <c r="AT31" s="63">
        <f t="shared" si="10"/>
        <v>0</v>
      </c>
      <c r="AU31" s="63">
        <f t="shared" si="11"/>
        <v>3</v>
      </c>
      <c r="AV31" s="63">
        <f t="shared" si="17"/>
        <v>3</v>
      </c>
    </row>
    <row r="32" spans="1:48" s="8" customFormat="1" ht="15.75" customHeight="1">
      <c r="A32" s="114"/>
      <c r="B32" s="64" t="s">
        <v>61</v>
      </c>
      <c r="C32" s="83" t="s">
        <v>96</v>
      </c>
      <c r="D32" s="103">
        <v>47</v>
      </c>
      <c r="E32" s="16"/>
      <c r="F32" s="106">
        <f t="shared" si="3"/>
        <v>47</v>
      </c>
      <c r="G32" s="110">
        <v>20</v>
      </c>
      <c r="H32" s="110">
        <v>10</v>
      </c>
      <c r="I32" s="110">
        <v>2</v>
      </c>
      <c r="J32" s="110">
        <v>10</v>
      </c>
      <c r="K32" s="110">
        <v>0</v>
      </c>
      <c r="L32" s="110"/>
      <c r="M32" s="110"/>
      <c r="N32" s="110"/>
      <c r="O32" s="24"/>
      <c r="P32" s="20">
        <v>2</v>
      </c>
      <c r="Q32" s="16"/>
      <c r="R32" s="20"/>
      <c r="S32" s="108">
        <v>3</v>
      </c>
      <c r="T32" s="24"/>
      <c r="U32" s="104">
        <f t="shared" si="4"/>
        <v>42</v>
      </c>
      <c r="V32" s="104">
        <f t="shared" si="12"/>
        <v>5</v>
      </c>
      <c r="W32" s="104">
        <f t="shared" si="5"/>
        <v>47</v>
      </c>
      <c r="X32" s="105"/>
      <c r="Y32" s="107">
        <v>5</v>
      </c>
      <c r="Z32" s="107"/>
      <c r="AA32" s="105"/>
      <c r="AB32" s="105"/>
      <c r="AC32" s="24"/>
      <c r="AD32" s="20"/>
      <c r="AE32" s="16"/>
      <c r="AF32" s="20"/>
      <c r="AG32" s="16"/>
      <c r="AH32" s="20"/>
      <c r="AI32" s="20"/>
      <c r="AJ32" s="24"/>
      <c r="AK32" s="104">
        <f t="shared" si="13"/>
        <v>5</v>
      </c>
      <c r="AL32" s="104">
        <f t="shared" si="14"/>
        <v>0</v>
      </c>
      <c r="AM32" s="11">
        <f t="shared" si="15"/>
        <v>5</v>
      </c>
      <c r="AN32" s="13">
        <f t="shared" si="6"/>
        <v>47</v>
      </c>
      <c r="AO32" s="13">
        <f t="shared" si="7"/>
        <v>5</v>
      </c>
      <c r="AP32" s="13">
        <f t="shared" si="16"/>
        <v>52</v>
      </c>
      <c r="AR32" s="63">
        <f t="shared" si="8"/>
        <v>2</v>
      </c>
      <c r="AS32" s="63">
        <f t="shared" si="9"/>
        <v>0</v>
      </c>
      <c r="AT32" s="63">
        <f t="shared" si="10"/>
        <v>0</v>
      </c>
      <c r="AU32" s="63">
        <f t="shared" si="11"/>
        <v>3</v>
      </c>
      <c r="AV32" s="63">
        <f t="shared" si="17"/>
        <v>5</v>
      </c>
    </row>
    <row r="33" spans="1:48" s="8" customFormat="1" ht="15.75" customHeight="1">
      <c r="A33" s="114"/>
      <c r="B33" s="64" t="s">
        <v>61</v>
      </c>
      <c r="C33" s="83" t="s">
        <v>44</v>
      </c>
      <c r="D33" s="103">
        <v>30</v>
      </c>
      <c r="E33" s="16"/>
      <c r="F33" s="106">
        <f t="shared" si="3"/>
        <v>30</v>
      </c>
      <c r="G33" s="110">
        <v>15</v>
      </c>
      <c r="H33" s="110">
        <v>7</v>
      </c>
      <c r="I33" s="110">
        <v>0</v>
      </c>
      <c r="J33" s="110">
        <v>5</v>
      </c>
      <c r="K33" s="110">
        <v>0</v>
      </c>
      <c r="L33" s="110"/>
      <c r="M33" s="110"/>
      <c r="N33" s="110"/>
      <c r="O33" s="24"/>
      <c r="P33" s="20">
        <v>2</v>
      </c>
      <c r="Q33" s="16"/>
      <c r="R33" s="20"/>
      <c r="S33" s="108">
        <v>2</v>
      </c>
      <c r="T33" s="24"/>
      <c r="U33" s="104">
        <f t="shared" si="4"/>
        <v>27</v>
      </c>
      <c r="V33" s="104">
        <f t="shared" si="12"/>
        <v>4</v>
      </c>
      <c r="W33" s="104">
        <f t="shared" si="5"/>
        <v>31</v>
      </c>
      <c r="X33" s="107">
        <v>3</v>
      </c>
      <c r="Y33" s="107"/>
      <c r="Z33" s="107"/>
      <c r="AA33" s="105"/>
      <c r="AB33" s="105"/>
      <c r="AC33" s="24"/>
      <c r="AD33" s="20"/>
      <c r="AE33" s="16"/>
      <c r="AF33" s="20"/>
      <c r="AG33" s="16"/>
      <c r="AH33" s="20"/>
      <c r="AI33" s="20"/>
      <c r="AJ33" s="24"/>
      <c r="AK33" s="104">
        <f t="shared" si="13"/>
        <v>3</v>
      </c>
      <c r="AL33" s="104">
        <f t="shared" si="14"/>
        <v>0</v>
      </c>
      <c r="AM33" s="11">
        <f t="shared" si="15"/>
        <v>3</v>
      </c>
      <c r="AN33" s="13">
        <f t="shared" si="6"/>
        <v>30</v>
      </c>
      <c r="AO33" s="13">
        <f t="shared" si="7"/>
        <v>4</v>
      </c>
      <c r="AP33" s="13">
        <f t="shared" si="16"/>
        <v>34</v>
      </c>
      <c r="AR33" s="63">
        <f t="shared" si="8"/>
        <v>2</v>
      </c>
      <c r="AS33" s="63">
        <f t="shared" si="9"/>
        <v>0</v>
      </c>
      <c r="AT33" s="63">
        <f t="shared" si="10"/>
        <v>0</v>
      </c>
      <c r="AU33" s="63">
        <f t="shared" si="11"/>
        <v>2</v>
      </c>
      <c r="AV33" s="63">
        <f t="shared" si="17"/>
        <v>4</v>
      </c>
    </row>
    <row r="34" spans="1:48" s="8" customFormat="1" ht="15.75" customHeight="1">
      <c r="A34" s="115"/>
      <c r="B34" s="64" t="s">
        <v>61</v>
      </c>
      <c r="C34" s="83" t="s">
        <v>8</v>
      </c>
      <c r="D34" s="103">
        <v>47</v>
      </c>
      <c r="E34" s="16"/>
      <c r="F34" s="106">
        <f t="shared" si="3"/>
        <v>47</v>
      </c>
      <c r="G34" s="110">
        <v>18</v>
      </c>
      <c r="H34" s="110">
        <v>9</v>
      </c>
      <c r="I34" s="110">
        <v>2</v>
      </c>
      <c r="J34" s="110">
        <v>5</v>
      </c>
      <c r="K34" s="110">
        <v>8</v>
      </c>
      <c r="L34" s="110"/>
      <c r="M34" s="110"/>
      <c r="N34" s="110"/>
      <c r="O34" s="24"/>
      <c r="P34" s="20">
        <v>4</v>
      </c>
      <c r="Q34" s="16"/>
      <c r="R34" s="20"/>
      <c r="S34" s="108">
        <v>2</v>
      </c>
      <c r="T34" s="24"/>
      <c r="U34" s="104">
        <f t="shared" si="4"/>
        <v>42</v>
      </c>
      <c r="V34" s="104">
        <f t="shared" si="12"/>
        <v>6</v>
      </c>
      <c r="W34" s="104">
        <f t="shared" si="5"/>
        <v>48</v>
      </c>
      <c r="X34" s="105"/>
      <c r="Y34" s="107">
        <v>5</v>
      </c>
      <c r="Z34" s="107"/>
      <c r="AA34" s="105"/>
      <c r="AB34" s="105"/>
      <c r="AC34" s="24"/>
      <c r="AD34" s="20"/>
      <c r="AE34" s="16"/>
      <c r="AF34" s="20"/>
      <c r="AG34" s="16"/>
      <c r="AH34" s="20"/>
      <c r="AI34" s="20"/>
      <c r="AJ34" s="24"/>
      <c r="AK34" s="104">
        <f t="shared" si="13"/>
        <v>5</v>
      </c>
      <c r="AL34" s="104">
        <f t="shared" si="14"/>
        <v>0</v>
      </c>
      <c r="AM34" s="11">
        <f t="shared" si="15"/>
        <v>5</v>
      </c>
      <c r="AN34" s="13">
        <f t="shared" si="6"/>
        <v>47</v>
      </c>
      <c r="AO34" s="13">
        <f t="shared" si="7"/>
        <v>6</v>
      </c>
      <c r="AP34" s="13">
        <f t="shared" si="16"/>
        <v>53</v>
      </c>
      <c r="AR34" s="63">
        <f t="shared" si="8"/>
        <v>4</v>
      </c>
      <c r="AS34" s="63">
        <f t="shared" si="9"/>
        <v>0</v>
      </c>
      <c r="AT34" s="63">
        <f t="shared" si="10"/>
        <v>0</v>
      </c>
      <c r="AU34" s="63">
        <f t="shared" si="11"/>
        <v>2</v>
      </c>
      <c r="AV34" s="63">
        <f t="shared" si="17"/>
        <v>6</v>
      </c>
    </row>
    <row r="35" spans="1:48" s="8" customFormat="1" ht="15.75" customHeight="1">
      <c r="A35" s="113" t="s">
        <v>136</v>
      </c>
      <c r="B35" s="17" t="s">
        <v>88</v>
      </c>
      <c r="C35" s="85" t="s">
        <v>156</v>
      </c>
      <c r="D35" s="103">
        <v>30</v>
      </c>
      <c r="E35" s="16"/>
      <c r="F35" s="106">
        <f t="shared" si="3"/>
        <v>30</v>
      </c>
      <c r="G35" s="110">
        <v>14</v>
      </c>
      <c r="H35" s="110">
        <v>8</v>
      </c>
      <c r="I35" s="110">
        <v>0</v>
      </c>
      <c r="J35" s="110">
        <v>5</v>
      </c>
      <c r="K35" s="110">
        <v>0</v>
      </c>
      <c r="L35" s="110"/>
      <c r="M35" s="110"/>
      <c r="N35" s="110"/>
      <c r="O35" s="24"/>
      <c r="P35" s="20"/>
      <c r="Q35" s="16"/>
      <c r="R35" s="20"/>
      <c r="S35" s="108">
        <v>3</v>
      </c>
      <c r="T35" s="24"/>
      <c r="U35" s="104">
        <f t="shared" si="4"/>
        <v>27</v>
      </c>
      <c r="V35" s="104">
        <f t="shared" si="12"/>
        <v>3</v>
      </c>
      <c r="W35" s="104">
        <f t="shared" si="5"/>
        <v>30</v>
      </c>
      <c r="X35" s="107">
        <v>3</v>
      </c>
      <c r="Y35" s="107"/>
      <c r="Z35" s="107"/>
      <c r="AA35" s="105"/>
      <c r="AB35" s="105"/>
      <c r="AC35" s="24"/>
      <c r="AD35" s="20"/>
      <c r="AE35" s="16"/>
      <c r="AF35" s="20"/>
      <c r="AG35" s="16"/>
      <c r="AH35" s="20"/>
      <c r="AI35" s="20"/>
      <c r="AJ35" s="24"/>
      <c r="AK35" s="104">
        <f t="shared" si="13"/>
        <v>3</v>
      </c>
      <c r="AL35" s="104">
        <f t="shared" si="14"/>
        <v>0</v>
      </c>
      <c r="AM35" s="11">
        <f t="shared" si="15"/>
        <v>3</v>
      </c>
      <c r="AN35" s="13">
        <f t="shared" si="6"/>
        <v>30</v>
      </c>
      <c r="AO35" s="13">
        <f t="shared" si="7"/>
        <v>3</v>
      </c>
      <c r="AP35" s="13">
        <f t="shared" si="16"/>
        <v>33</v>
      </c>
      <c r="AR35" s="63">
        <f t="shared" si="8"/>
        <v>0</v>
      </c>
      <c r="AS35" s="63">
        <f t="shared" si="9"/>
        <v>0</v>
      </c>
      <c r="AT35" s="63">
        <f t="shared" si="10"/>
        <v>0</v>
      </c>
      <c r="AU35" s="63">
        <f t="shared" si="11"/>
        <v>3</v>
      </c>
      <c r="AV35" s="63">
        <f t="shared" si="17"/>
        <v>3</v>
      </c>
    </row>
    <row r="36" spans="1:48" s="8" customFormat="1" ht="15.75" customHeight="1">
      <c r="A36" s="114"/>
      <c r="B36" s="17" t="s">
        <v>88</v>
      </c>
      <c r="C36" s="85" t="s">
        <v>157</v>
      </c>
      <c r="D36" s="103">
        <v>35</v>
      </c>
      <c r="E36" s="16"/>
      <c r="F36" s="106">
        <f t="shared" si="3"/>
        <v>35</v>
      </c>
      <c r="G36" s="110">
        <v>19</v>
      </c>
      <c r="H36" s="110">
        <v>8</v>
      </c>
      <c r="I36" s="110">
        <v>0</v>
      </c>
      <c r="J36" s="110">
        <v>5</v>
      </c>
      <c r="K36" s="110">
        <v>0</v>
      </c>
      <c r="L36" s="110"/>
      <c r="M36" s="110"/>
      <c r="N36" s="110"/>
      <c r="O36" s="24"/>
      <c r="P36" s="20"/>
      <c r="Q36" s="16"/>
      <c r="R36" s="20"/>
      <c r="S36" s="108"/>
      <c r="T36" s="24"/>
      <c r="U36" s="104">
        <f t="shared" si="4"/>
        <v>32</v>
      </c>
      <c r="V36" s="104">
        <f t="shared" si="12"/>
        <v>0</v>
      </c>
      <c r="W36" s="104">
        <f t="shared" si="5"/>
        <v>32</v>
      </c>
      <c r="X36" s="107"/>
      <c r="Y36" s="107">
        <v>3</v>
      </c>
      <c r="Z36" s="107"/>
      <c r="AA36" s="105"/>
      <c r="AB36" s="105"/>
      <c r="AC36" s="24"/>
      <c r="AD36" s="20"/>
      <c r="AE36" s="16"/>
      <c r="AF36" s="20"/>
      <c r="AG36" s="16"/>
      <c r="AH36" s="20"/>
      <c r="AI36" s="20"/>
      <c r="AJ36" s="24"/>
      <c r="AK36" s="104">
        <f t="shared" si="13"/>
        <v>3</v>
      </c>
      <c r="AL36" s="104">
        <f t="shared" si="14"/>
        <v>0</v>
      </c>
      <c r="AM36" s="11">
        <f t="shared" si="15"/>
        <v>3</v>
      </c>
      <c r="AN36" s="13">
        <f t="shared" si="6"/>
        <v>35</v>
      </c>
      <c r="AO36" s="13">
        <f t="shared" si="7"/>
        <v>0</v>
      </c>
      <c r="AP36" s="13">
        <f t="shared" si="16"/>
        <v>35</v>
      </c>
      <c r="AR36" s="63">
        <f t="shared" si="8"/>
        <v>0</v>
      </c>
      <c r="AS36" s="63">
        <f t="shared" si="9"/>
        <v>0</v>
      </c>
      <c r="AT36" s="63">
        <f t="shared" si="10"/>
        <v>0</v>
      </c>
      <c r="AU36" s="63">
        <f t="shared" si="11"/>
        <v>0</v>
      </c>
      <c r="AV36" s="63">
        <f t="shared" si="17"/>
        <v>0</v>
      </c>
    </row>
    <row r="37" spans="1:48" s="8" customFormat="1" ht="15.75" customHeight="1">
      <c r="A37" s="114"/>
      <c r="B37" s="17" t="s">
        <v>88</v>
      </c>
      <c r="C37" s="83" t="s">
        <v>104</v>
      </c>
      <c r="D37" s="103">
        <v>35</v>
      </c>
      <c r="E37" s="16"/>
      <c r="F37" s="106">
        <f t="shared" si="3"/>
        <v>35</v>
      </c>
      <c r="G37" s="110">
        <v>20</v>
      </c>
      <c r="H37" s="110">
        <v>6</v>
      </c>
      <c r="I37" s="110">
        <v>0</v>
      </c>
      <c r="J37" s="110">
        <v>6</v>
      </c>
      <c r="K37" s="110">
        <v>0</v>
      </c>
      <c r="L37" s="110"/>
      <c r="M37" s="110"/>
      <c r="N37" s="110"/>
      <c r="O37" s="24"/>
      <c r="P37" s="20"/>
      <c r="Q37" s="16"/>
      <c r="R37" s="20"/>
      <c r="S37" s="108"/>
      <c r="T37" s="24"/>
      <c r="U37" s="104">
        <f t="shared" si="4"/>
        <v>32</v>
      </c>
      <c r="V37" s="104">
        <f t="shared" si="12"/>
        <v>0</v>
      </c>
      <c r="W37" s="104">
        <f t="shared" si="5"/>
        <v>32</v>
      </c>
      <c r="X37" s="107">
        <v>3</v>
      </c>
      <c r="Y37" s="105"/>
      <c r="Z37" s="105"/>
      <c r="AA37" s="105"/>
      <c r="AB37" s="105"/>
      <c r="AC37" s="24"/>
      <c r="AD37" s="20"/>
      <c r="AE37" s="16"/>
      <c r="AF37" s="20"/>
      <c r="AG37" s="16"/>
      <c r="AH37" s="20"/>
      <c r="AI37" s="20"/>
      <c r="AJ37" s="24"/>
      <c r="AK37" s="104">
        <f t="shared" si="13"/>
        <v>3</v>
      </c>
      <c r="AL37" s="104">
        <f t="shared" si="14"/>
        <v>0</v>
      </c>
      <c r="AM37" s="11">
        <f t="shared" si="15"/>
        <v>3</v>
      </c>
      <c r="AN37" s="13">
        <f t="shared" si="6"/>
        <v>35</v>
      </c>
      <c r="AO37" s="13">
        <f t="shared" si="7"/>
        <v>0</v>
      </c>
      <c r="AP37" s="13">
        <f t="shared" si="16"/>
        <v>35</v>
      </c>
      <c r="AR37" s="63">
        <f t="shared" si="8"/>
        <v>0</v>
      </c>
      <c r="AS37" s="63">
        <f t="shared" si="9"/>
        <v>0</v>
      </c>
      <c r="AT37" s="63">
        <f t="shared" si="10"/>
        <v>0</v>
      </c>
      <c r="AU37" s="63">
        <f t="shared" si="11"/>
        <v>0</v>
      </c>
      <c r="AV37" s="63">
        <f t="shared" si="17"/>
        <v>0</v>
      </c>
    </row>
    <row r="38" spans="1:48" s="8" customFormat="1" ht="15.75" customHeight="1">
      <c r="A38" s="114"/>
      <c r="B38" s="17" t="s">
        <v>88</v>
      </c>
      <c r="C38" s="83" t="s">
        <v>45</v>
      </c>
      <c r="D38" s="103">
        <v>60</v>
      </c>
      <c r="E38" s="16"/>
      <c r="F38" s="106">
        <f t="shared" si="3"/>
        <v>60</v>
      </c>
      <c r="G38" s="110">
        <v>27</v>
      </c>
      <c r="H38" s="110">
        <v>15</v>
      </c>
      <c r="I38" s="110">
        <v>2</v>
      </c>
      <c r="J38" s="110">
        <v>10</v>
      </c>
      <c r="K38" s="110">
        <v>0</v>
      </c>
      <c r="L38" s="110"/>
      <c r="M38" s="110"/>
      <c r="N38" s="110"/>
      <c r="O38" s="24"/>
      <c r="P38" s="20"/>
      <c r="Q38" s="16"/>
      <c r="R38" s="20"/>
      <c r="S38" s="108"/>
      <c r="T38" s="24"/>
      <c r="U38" s="104">
        <f t="shared" si="4"/>
        <v>54</v>
      </c>
      <c r="V38" s="104">
        <f t="shared" si="12"/>
        <v>0</v>
      </c>
      <c r="W38" s="104">
        <f t="shared" si="5"/>
        <v>54</v>
      </c>
      <c r="X38" s="107"/>
      <c r="Y38" s="105"/>
      <c r="Z38" s="107">
        <v>6</v>
      </c>
      <c r="AA38" s="105"/>
      <c r="AB38" s="105"/>
      <c r="AC38" s="24"/>
      <c r="AD38" s="20"/>
      <c r="AE38" s="16"/>
      <c r="AF38" s="20"/>
      <c r="AG38" s="16"/>
      <c r="AH38" s="20"/>
      <c r="AI38" s="20"/>
      <c r="AJ38" s="24"/>
      <c r="AK38" s="104">
        <f t="shared" si="13"/>
        <v>6</v>
      </c>
      <c r="AL38" s="104">
        <f t="shared" si="14"/>
        <v>0</v>
      </c>
      <c r="AM38" s="11">
        <f t="shared" si="15"/>
        <v>6</v>
      </c>
      <c r="AN38" s="13">
        <f t="shared" si="6"/>
        <v>60</v>
      </c>
      <c r="AO38" s="13">
        <f t="shared" si="7"/>
        <v>0</v>
      </c>
      <c r="AP38" s="13">
        <f t="shared" si="16"/>
        <v>60</v>
      </c>
      <c r="AR38" s="63">
        <f t="shared" si="8"/>
        <v>0</v>
      </c>
      <c r="AS38" s="63">
        <f t="shared" si="9"/>
        <v>0</v>
      </c>
      <c r="AT38" s="63">
        <f t="shared" si="10"/>
        <v>0</v>
      </c>
      <c r="AU38" s="63">
        <f t="shared" si="11"/>
        <v>0</v>
      </c>
      <c r="AV38" s="63">
        <f t="shared" si="17"/>
        <v>0</v>
      </c>
    </row>
    <row r="39" spans="1:48" s="89" customFormat="1" ht="15.75" customHeight="1">
      <c r="A39" s="114"/>
      <c r="B39" s="17" t="s">
        <v>88</v>
      </c>
      <c r="C39" s="85" t="s">
        <v>137</v>
      </c>
      <c r="D39" s="103">
        <v>40</v>
      </c>
      <c r="E39" s="92"/>
      <c r="F39" s="106">
        <f t="shared" si="3"/>
        <v>40</v>
      </c>
      <c r="G39" s="110">
        <v>16</v>
      </c>
      <c r="H39" s="110">
        <v>9</v>
      </c>
      <c r="I39" s="110">
        <v>2</v>
      </c>
      <c r="J39" s="110">
        <v>9</v>
      </c>
      <c r="K39" s="110">
        <v>0</v>
      </c>
      <c r="L39" s="110"/>
      <c r="M39" s="110"/>
      <c r="N39" s="110"/>
      <c r="O39" s="94"/>
      <c r="P39" s="93">
        <v>2</v>
      </c>
      <c r="Q39" s="92"/>
      <c r="R39" s="93"/>
      <c r="S39" s="108"/>
      <c r="T39" s="94"/>
      <c r="U39" s="104">
        <f t="shared" si="4"/>
        <v>36</v>
      </c>
      <c r="V39" s="104">
        <f t="shared" si="12"/>
        <v>2</v>
      </c>
      <c r="W39" s="104">
        <f t="shared" si="5"/>
        <v>38</v>
      </c>
      <c r="X39" s="107">
        <v>4</v>
      </c>
      <c r="Y39" s="107"/>
      <c r="Z39" s="107"/>
      <c r="AA39" s="105"/>
      <c r="AB39" s="105"/>
      <c r="AC39" s="94"/>
      <c r="AD39" s="93"/>
      <c r="AE39" s="92"/>
      <c r="AF39" s="93"/>
      <c r="AG39" s="92"/>
      <c r="AH39" s="93"/>
      <c r="AI39" s="93"/>
      <c r="AJ39" s="94"/>
      <c r="AK39" s="104">
        <f t="shared" si="13"/>
        <v>4</v>
      </c>
      <c r="AL39" s="104">
        <f t="shared" si="14"/>
        <v>0</v>
      </c>
      <c r="AM39" s="90">
        <f t="shared" ref="AM39:AM42" si="18">SUM(AK39:AL39)</f>
        <v>4</v>
      </c>
      <c r="AN39" s="91">
        <f t="shared" ref="AN39:AN70" si="19">U39+AK39</f>
        <v>40</v>
      </c>
      <c r="AO39" s="91">
        <f t="shared" ref="AO39:AO70" si="20">V39+AL39</f>
        <v>2</v>
      </c>
      <c r="AP39" s="91">
        <f t="shared" ref="AP39:AP42" si="21">SUM(AN39:AO39)</f>
        <v>42</v>
      </c>
      <c r="AR39" s="95">
        <f t="shared" si="8"/>
        <v>2</v>
      </c>
      <c r="AS39" s="95">
        <f t="shared" si="9"/>
        <v>0</v>
      </c>
      <c r="AT39" s="95">
        <f t="shared" si="10"/>
        <v>0</v>
      </c>
      <c r="AU39" s="95">
        <f t="shared" si="11"/>
        <v>0</v>
      </c>
      <c r="AV39" s="95">
        <f t="shared" ref="AV39:AV42" si="22">SUM(AR39:AU39)</f>
        <v>2</v>
      </c>
    </row>
    <row r="40" spans="1:48" s="89" customFormat="1" ht="15.75" customHeight="1">
      <c r="A40" s="114"/>
      <c r="B40" s="17" t="s">
        <v>88</v>
      </c>
      <c r="C40" s="85" t="s">
        <v>138</v>
      </c>
      <c r="D40" s="103">
        <v>40</v>
      </c>
      <c r="E40" s="92"/>
      <c r="F40" s="106">
        <f t="shared" si="3"/>
        <v>40</v>
      </c>
      <c r="G40" s="110">
        <v>16</v>
      </c>
      <c r="H40" s="110">
        <v>9</v>
      </c>
      <c r="I40" s="110">
        <v>2</v>
      </c>
      <c r="J40" s="110">
        <v>9</v>
      </c>
      <c r="K40" s="110">
        <v>0</v>
      </c>
      <c r="L40" s="110"/>
      <c r="M40" s="110"/>
      <c r="N40" s="110"/>
      <c r="O40" s="94"/>
      <c r="P40" s="108">
        <v>2</v>
      </c>
      <c r="Q40" s="92"/>
      <c r="R40" s="93"/>
      <c r="S40" s="108"/>
      <c r="T40" s="94"/>
      <c r="U40" s="104">
        <f t="shared" si="4"/>
        <v>36</v>
      </c>
      <c r="V40" s="104">
        <f t="shared" si="12"/>
        <v>2</v>
      </c>
      <c r="W40" s="104">
        <f t="shared" si="5"/>
        <v>38</v>
      </c>
      <c r="X40" s="107"/>
      <c r="Y40" s="107">
        <v>4</v>
      </c>
      <c r="Z40" s="107"/>
      <c r="AA40" s="105"/>
      <c r="AB40" s="105"/>
      <c r="AC40" s="94"/>
      <c r="AD40" s="93"/>
      <c r="AE40" s="92"/>
      <c r="AF40" s="93"/>
      <c r="AG40" s="92"/>
      <c r="AH40" s="93"/>
      <c r="AI40" s="93"/>
      <c r="AJ40" s="94"/>
      <c r="AK40" s="104">
        <f t="shared" si="13"/>
        <v>4</v>
      </c>
      <c r="AL40" s="104">
        <f t="shared" si="14"/>
        <v>0</v>
      </c>
      <c r="AM40" s="90">
        <f t="shared" si="18"/>
        <v>4</v>
      </c>
      <c r="AN40" s="91">
        <f t="shared" si="19"/>
        <v>40</v>
      </c>
      <c r="AO40" s="91">
        <f t="shared" si="20"/>
        <v>2</v>
      </c>
      <c r="AP40" s="91">
        <f t="shared" si="21"/>
        <v>42</v>
      </c>
      <c r="AR40" s="95">
        <f t="shared" si="8"/>
        <v>2</v>
      </c>
      <c r="AS40" s="95">
        <f t="shared" si="9"/>
        <v>0</v>
      </c>
      <c r="AT40" s="95">
        <f t="shared" si="10"/>
        <v>0</v>
      </c>
      <c r="AU40" s="95">
        <f t="shared" si="11"/>
        <v>0</v>
      </c>
      <c r="AV40" s="95">
        <f t="shared" si="22"/>
        <v>2</v>
      </c>
    </row>
    <row r="41" spans="1:48" s="89" customFormat="1" ht="15.75" customHeight="1">
      <c r="A41" s="114"/>
      <c r="B41" s="17" t="s">
        <v>88</v>
      </c>
      <c r="C41" s="85" t="s">
        <v>105</v>
      </c>
      <c r="D41" s="103">
        <v>30</v>
      </c>
      <c r="E41" s="92"/>
      <c r="F41" s="106">
        <f t="shared" si="3"/>
        <v>30</v>
      </c>
      <c r="G41" s="110">
        <v>12</v>
      </c>
      <c r="H41" s="110">
        <v>7</v>
      </c>
      <c r="I41" s="110">
        <v>2</v>
      </c>
      <c r="J41" s="110">
        <v>6</v>
      </c>
      <c r="K41" s="110">
        <v>0</v>
      </c>
      <c r="L41" s="110"/>
      <c r="M41" s="110"/>
      <c r="N41" s="110"/>
      <c r="O41" s="94"/>
      <c r="P41" s="93">
        <v>3</v>
      </c>
      <c r="Q41" s="92"/>
      <c r="R41" s="93"/>
      <c r="S41" s="108"/>
      <c r="T41" s="94"/>
      <c r="U41" s="104">
        <f t="shared" si="4"/>
        <v>27</v>
      </c>
      <c r="V41" s="104">
        <f t="shared" si="12"/>
        <v>3</v>
      </c>
      <c r="W41" s="104">
        <f t="shared" si="5"/>
        <v>30</v>
      </c>
      <c r="X41" s="105"/>
      <c r="Y41" s="107"/>
      <c r="Z41" s="107">
        <v>3</v>
      </c>
      <c r="AA41" s="105"/>
      <c r="AB41" s="105"/>
      <c r="AC41" s="94"/>
      <c r="AD41" s="93"/>
      <c r="AE41" s="92"/>
      <c r="AF41" s="93"/>
      <c r="AG41" s="92"/>
      <c r="AH41" s="93"/>
      <c r="AI41" s="93"/>
      <c r="AJ41" s="94"/>
      <c r="AK41" s="104">
        <f t="shared" si="13"/>
        <v>3</v>
      </c>
      <c r="AL41" s="104">
        <f t="shared" si="14"/>
        <v>0</v>
      </c>
      <c r="AM41" s="90">
        <f t="shared" si="18"/>
        <v>3</v>
      </c>
      <c r="AN41" s="91">
        <f t="shared" si="19"/>
        <v>30</v>
      </c>
      <c r="AO41" s="91">
        <f t="shared" si="20"/>
        <v>3</v>
      </c>
      <c r="AP41" s="91">
        <f t="shared" si="21"/>
        <v>33</v>
      </c>
      <c r="AR41" s="95">
        <f t="shared" si="8"/>
        <v>3</v>
      </c>
      <c r="AS41" s="95">
        <f t="shared" si="9"/>
        <v>0</v>
      </c>
      <c r="AT41" s="95">
        <f t="shared" si="10"/>
        <v>0</v>
      </c>
      <c r="AU41" s="95">
        <f t="shared" si="11"/>
        <v>0</v>
      </c>
      <c r="AV41" s="95">
        <f t="shared" si="22"/>
        <v>3</v>
      </c>
    </row>
    <row r="42" spans="1:48" s="89" customFormat="1" ht="15.75" customHeight="1">
      <c r="A42" s="115"/>
      <c r="B42" s="17" t="s">
        <v>88</v>
      </c>
      <c r="C42" s="85" t="s">
        <v>106</v>
      </c>
      <c r="D42" s="103">
        <v>40</v>
      </c>
      <c r="E42" s="92"/>
      <c r="F42" s="106">
        <f t="shared" si="3"/>
        <v>40</v>
      </c>
      <c r="G42" s="110">
        <v>18</v>
      </c>
      <c r="H42" s="110">
        <v>9</v>
      </c>
      <c r="I42" s="110">
        <v>0</v>
      </c>
      <c r="J42" s="110">
        <v>9</v>
      </c>
      <c r="K42" s="110">
        <v>0</v>
      </c>
      <c r="L42" s="110"/>
      <c r="M42" s="110"/>
      <c r="N42" s="110"/>
      <c r="O42" s="94"/>
      <c r="P42" s="93">
        <v>2</v>
      </c>
      <c r="Q42" s="92"/>
      <c r="R42" s="93"/>
      <c r="S42" s="108"/>
      <c r="T42" s="94"/>
      <c r="U42" s="104">
        <f t="shared" si="4"/>
        <v>36</v>
      </c>
      <c r="V42" s="104">
        <f t="shared" si="12"/>
        <v>2</v>
      </c>
      <c r="W42" s="104">
        <f t="shared" si="5"/>
        <v>38</v>
      </c>
      <c r="X42" s="107">
        <v>4</v>
      </c>
      <c r="Y42" s="107"/>
      <c r="Z42" s="107"/>
      <c r="AA42" s="105"/>
      <c r="AB42" s="105"/>
      <c r="AC42" s="94"/>
      <c r="AD42" s="93"/>
      <c r="AE42" s="92"/>
      <c r="AF42" s="93"/>
      <c r="AG42" s="92"/>
      <c r="AH42" s="93"/>
      <c r="AI42" s="93"/>
      <c r="AJ42" s="94"/>
      <c r="AK42" s="104">
        <f t="shared" si="13"/>
        <v>4</v>
      </c>
      <c r="AL42" s="104">
        <f t="shared" si="14"/>
        <v>0</v>
      </c>
      <c r="AM42" s="90">
        <f t="shared" si="18"/>
        <v>4</v>
      </c>
      <c r="AN42" s="91">
        <f t="shared" si="19"/>
        <v>40</v>
      </c>
      <c r="AO42" s="91">
        <f t="shared" si="20"/>
        <v>2</v>
      </c>
      <c r="AP42" s="91">
        <f t="shared" si="21"/>
        <v>42</v>
      </c>
      <c r="AR42" s="95">
        <f t="shared" si="8"/>
        <v>2</v>
      </c>
      <c r="AS42" s="95">
        <f t="shared" si="9"/>
        <v>0</v>
      </c>
      <c r="AT42" s="95">
        <f t="shared" si="10"/>
        <v>0</v>
      </c>
      <c r="AU42" s="95">
        <f t="shared" si="11"/>
        <v>0</v>
      </c>
      <c r="AV42" s="95">
        <f t="shared" si="22"/>
        <v>2</v>
      </c>
    </row>
    <row r="43" spans="1:48" s="8" customFormat="1" ht="15.75" customHeight="1">
      <c r="A43" s="113" t="s">
        <v>3</v>
      </c>
      <c r="B43" s="64" t="s">
        <v>65</v>
      </c>
      <c r="C43" s="83" t="s">
        <v>46</v>
      </c>
      <c r="D43" s="103">
        <v>57</v>
      </c>
      <c r="E43" s="16"/>
      <c r="F43" s="106">
        <f t="shared" si="3"/>
        <v>57</v>
      </c>
      <c r="G43" s="110">
        <v>23</v>
      </c>
      <c r="H43" s="110">
        <v>13</v>
      </c>
      <c r="I43" s="110">
        <v>2</v>
      </c>
      <c r="J43" s="110">
        <v>13</v>
      </c>
      <c r="K43" s="110">
        <v>0</v>
      </c>
      <c r="L43" s="110"/>
      <c r="M43" s="110"/>
      <c r="N43" s="110"/>
      <c r="O43" s="24"/>
      <c r="P43" s="88">
        <v>2</v>
      </c>
      <c r="Q43" s="16">
        <v>4</v>
      </c>
      <c r="R43" s="20"/>
      <c r="S43" s="108"/>
      <c r="T43" s="24"/>
      <c r="U43" s="104">
        <f t="shared" si="4"/>
        <v>51</v>
      </c>
      <c r="V43" s="104">
        <f t="shared" si="12"/>
        <v>6</v>
      </c>
      <c r="W43" s="104">
        <f t="shared" si="5"/>
        <v>57</v>
      </c>
      <c r="X43" s="105"/>
      <c r="Y43" s="107">
        <v>6</v>
      </c>
      <c r="Z43" s="107"/>
      <c r="AA43" s="105"/>
      <c r="AB43" s="105"/>
      <c r="AC43" s="24"/>
      <c r="AD43" s="20"/>
      <c r="AE43" s="16"/>
      <c r="AF43" s="20"/>
      <c r="AG43" s="16"/>
      <c r="AH43" s="20"/>
      <c r="AI43" s="20"/>
      <c r="AJ43" s="24"/>
      <c r="AK43" s="104">
        <f t="shared" si="13"/>
        <v>6</v>
      </c>
      <c r="AL43" s="104">
        <f t="shared" si="14"/>
        <v>0</v>
      </c>
      <c r="AM43" s="11">
        <f t="shared" si="15"/>
        <v>6</v>
      </c>
      <c r="AN43" s="13">
        <f t="shared" si="19"/>
        <v>57</v>
      </c>
      <c r="AO43" s="13">
        <f t="shared" si="20"/>
        <v>6</v>
      </c>
      <c r="AP43" s="13">
        <f t="shared" si="16"/>
        <v>63</v>
      </c>
      <c r="AR43" s="63">
        <f t="shared" si="8"/>
        <v>2</v>
      </c>
      <c r="AS43" s="63">
        <f t="shared" si="9"/>
        <v>4</v>
      </c>
      <c r="AT43" s="63">
        <f t="shared" si="10"/>
        <v>0</v>
      </c>
      <c r="AU43" s="63">
        <f t="shared" si="11"/>
        <v>0</v>
      </c>
      <c r="AV43" s="63">
        <f t="shared" si="17"/>
        <v>6</v>
      </c>
    </row>
    <row r="44" spans="1:48" s="8" customFormat="1" ht="15.75" customHeight="1">
      <c r="A44" s="114"/>
      <c r="B44" s="64" t="s">
        <v>65</v>
      </c>
      <c r="C44" s="83" t="s">
        <v>97</v>
      </c>
      <c r="D44" s="103">
        <v>46</v>
      </c>
      <c r="E44" s="16"/>
      <c r="F44" s="106">
        <f t="shared" si="3"/>
        <v>46</v>
      </c>
      <c r="G44" s="110">
        <v>19</v>
      </c>
      <c r="H44" s="110">
        <v>10</v>
      </c>
      <c r="I44" s="110">
        <v>2</v>
      </c>
      <c r="J44" s="110">
        <v>10</v>
      </c>
      <c r="K44" s="110">
        <v>0</v>
      </c>
      <c r="L44" s="110"/>
      <c r="M44" s="110"/>
      <c r="N44" s="110"/>
      <c r="O44" s="24"/>
      <c r="P44" s="88">
        <v>2</v>
      </c>
      <c r="Q44" s="16">
        <v>3</v>
      </c>
      <c r="R44" s="20"/>
      <c r="S44" s="108"/>
      <c r="T44" s="24"/>
      <c r="U44" s="104">
        <f t="shared" si="4"/>
        <v>41</v>
      </c>
      <c r="V44" s="104">
        <f t="shared" si="12"/>
        <v>5</v>
      </c>
      <c r="W44" s="104">
        <f t="shared" si="5"/>
        <v>46</v>
      </c>
      <c r="X44" s="105"/>
      <c r="Y44" s="107">
        <v>5</v>
      </c>
      <c r="Z44" s="107"/>
      <c r="AA44" s="105"/>
      <c r="AB44" s="105"/>
      <c r="AC44" s="24"/>
      <c r="AD44" s="20"/>
      <c r="AE44" s="16"/>
      <c r="AF44" s="20"/>
      <c r="AG44" s="16"/>
      <c r="AH44" s="20"/>
      <c r="AI44" s="20"/>
      <c r="AJ44" s="24"/>
      <c r="AK44" s="104">
        <f t="shared" si="13"/>
        <v>5</v>
      </c>
      <c r="AL44" s="104">
        <f t="shared" si="14"/>
        <v>0</v>
      </c>
      <c r="AM44" s="11">
        <f t="shared" si="15"/>
        <v>5</v>
      </c>
      <c r="AN44" s="13">
        <f t="shared" si="19"/>
        <v>46</v>
      </c>
      <c r="AO44" s="13">
        <f t="shared" si="20"/>
        <v>5</v>
      </c>
      <c r="AP44" s="13">
        <f t="shared" si="16"/>
        <v>51</v>
      </c>
      <c r="AR44" s="63">
        <f t="shared" si="8"/>
        <v>2</v>
      </c>
      <c r="AS44" s="63">
        <f t="shared" si="9"/>
        <v>3</v>
      </c>
      <c r="AT44" s="63">
        <f t="shared" si="10"/>
        <v>0</v>
      </c>
      <c r="AU44" s="63">
        <f t="shared" si="11"/>
        <v>0</v>
      </c>
      <c r="AV44" s="63">
        <f t="shared" si="17"/>
        <v>5</v>
      </c>
    </row>
    <row r="45" spans="1:48" s="8" customFormat="1" ht="15.75" customHeight="1">
      <c r="A45" s="114"/>
      <c r="B45" s="64" t="s">
        <v>65</v>
      </c>
      <c r="C45" s="83" t="s">
        <v>47</v>
      </c>
      <c r="D45" s="103">
        <v>41</v>
      </c>
      <c r="E45" s="16"/>
      <c r="F45" s="106">
        <f t="shared" si="3"/>
        <v>41</v>
      </c>
      <c r="G45" s="110">
        <v>17</v>
      </c>
      <c r="H45" s="110">
        <v>9</v>
      </c>
      <c r="I45" s="110">
        <v>2</v>
      </c>
      <c r="J45" s="110">
        <v>9</v>
      </c>
      <c r="K45" s="110">
        <v>0</v>
      </c>
      <c r="L45" s="110"/>
      <c r="M45" s="110"/>
      <c r="N45" s="110"/>
      <c r="O45" s="24"/>
      <c r="P45" s="88">
        <v>2</v>
      </c>
      <c r="Q45" s="16"/>
      <c r="R45" s="20"/>
      <c r="S45" s="108"/>
      <c r="T45" s="24"/>
      <c r="U45" s="104">
        <f t="shared" si="4"/>
        <v>37</v>
      </c>
      <c r="V45" s="104">
        <f t="shared" si="12"/>
        <v>2</v>
      </c>
      <c r="W45" s="104">
        <f t="shared" si="5"/>
        <v>39</v>
      </c>
      <c r="X45" s="105"/>
      <c r="Y45" s="107">
        <v>4</v>
      </c>
      <c r="Z45" s="107"/>
      <c r="AA45" s="105"/>
      <c r="AB45" s="105"/>
      <c r="AC45" s="24"/>
      <c r="AD45" s="20"/>
      <c r="AE45" s="16"/>
      <c r="AF45" s="20"/>
      <c r="AG45" s="16"/>
      <c r="AH45" s="20"/>
      <c r="AI45" s="20"/>
      <c r="AJ45" s="24"/>
      <c r="AK45" s="104">
        <f t="shared" si="13"/>
        <v>4</v>
      </c>
      <c r="AL45" s="104">
        <f t="shared" si="14"/>
        <v>0</v>
      </c>
      <c r="AM45" s="11">
        <f t="shared" si="15"/>
        <v>4</v>
      </c>
      <c r="AN45" s="13">
        <f t="shared" si="19"/>
        <v>41</v>
      </c>
      <c r="AO45" s="13">
        <f t="shared" si="20"/>
        <v>2</v>
      </c>
      <c r="AP45" s="13">
        <f t="shared" si="16"/>
        <v>43</v>
      </c>
      <c r="AR45" s="63">
        <f t="shared" si="8"/>
        <v>2</v>
      </c>
      <c r="AS45" s="63">
        <f t="shared" si="9"/>
        <v>0</v>
      </c>
      <c r="AT45" s="63">
        <f t="shared" si="10"/>
        <v>0</v>
      </c>
      <c r="AU45" s="63">
        <f t="shared" si="11"/>
        <v>0</v>
      </c>
      <c r="AV45" s="63">
        <f t="shared" si="17"/>
        <v>2</v>
      </c>
    </row>
    <row r="46" spans="1:48" s="8" customFormat="1" ht="15.75" customHeight="1">
      <c r="A46" s="114"/>
      <c r="B46" s="64" t="s">
        <v>65</v>
      </c>
      <c r="C46" s="74" t="s">
        <v>158</v>
      </c>
      <c r="D46" s="103">
        <v>50</v>
      </c>
      <c r="E46" s="16"/>
      <c r="F46" s="106">
        <f t="shared" si="3"/>
        <v>50</v>
      </c>
      <c r="G46" s="110">
        <v>20</v>
      </c>
      <c r="H46" s="110">
        <v>11</v>
      </c>
      <c r="I46" s="110">
        <v>2</v>
      </c>
      <c r="J46" s="110">
        <v>12</v>
      </c>
      <c r="K46" s="110">
        <v>0</v>
      </c>
      <c r="L46" s="110"/>
      <c r="M46" s="110"/>
      <c r="N46" s="110"/>
      <c r="O46" s="24"/>
      <c r="P46" s="88">
        <v>3</v>
      </c>
      <c r="Q46" s="16">
        <v>4</v>
      </c>
      <c r="R46" s="20"/>
      <c r="S46" s="108"/>
      <c r="T46" s="24"/>
      <c r="U46" s="104">
        <f t="shared" si="4"/>
        <v>45</v>
      </c>
      <c r="V46" s="104">
        <f t="shared" si="12"/>
        <v>7</v>
      </c>
      <c r="W46" s="104">
        <f t="shared" si="5"/>
        <v>52</v>
      </c>
      <c r="X46" s="105"/>
      <c r="Y46" s="107">
        <v>5</v>
      </c>
      <c r="Z46" s="107"/>
      <c r="AA46" s="105"/>
      <c r="AB46" s="105"/>
      <c r="AC46" s="24"/>
      <c r="AD46" s="20"/>
      <c r="AE46" s="16"/>
      <c r="AF46" s="20"/>
      <c r="AG46" s="16"/>
      <c r="AH46" s="20"/>
      <c r="AI46" s="20"/>
      <c r="AJ46" s="24"/>
      <c r="AK46" s="104">
        <f t="shared" si="13"/>
        <v>5</v>
      </c>
      <c r="AL46" s="104">
        <f t="shared" si="14"/>
        <v>0</v>
      </c>
      <c r="AM46" s="11">
        <f t="shared" si="15"/>
        <v>5</v>
      </c>
      <c r="AN46" s="13">
        <f t="shared" si="19"/>
        <v>50</v>
      </c>
      <c r="AO46" s="13">
        <f t="shared" si="20"/>
        <v>7</v>
      </c>
      <c r="AP46" s="13">
        <f t="shared" si="16"/>
        <v>57</v>
      </c>
      <c r="AR46" s="63">
        <f t="shared" si="8"/>
        <v>3</v>
      </c>
      <c r="AS46" s="63">
        <f t="shared" si="9"/>
        <v>4</v>
      </c>
      <c r="AT46" s="63">
        <f t="shared" si="10"/>
        <v>0</v>
      </c>
      <c r="AU46" s="63">
        <f t="shared" si="11"/>
        <v>0</v>
      </c>
      <c r="AV46" s="63">
        <f t="shared" si="17"/>
        <v>7</v>
      </c>
    </row>
    <row r="47" spans="1:48" s="8" customFormat="1" ht="15.75" customHeight="1">
      <c r="A47" s="114"/>
      <c r="B47" s="64" t="s">
        <v>65</v>
      </c>
      <c r="C47" s="74" t="s">
        <v>159</v>
      </c>
      <c r="D47" s="103">
        <v>50</v>
      </c>
      <c r="E47" s="16"/>
      <c r="F47" s="106">
        <f t="shared" si="3"/>
        <v>50</v>
      </c>
      <c r="G47" s="110">
        <v>20</v>
      </c>
      <c r="H47" s="110">
        <v>11</v>
      </c>
      <c r="I47" s="110">
        <v>2</v>
      </c>
      <c r="J47" s="110">
        <v>12</v>
      </c>
      <c r="K47" s="110">
        <v>0</v>
      </c>
      <c r="L47" s="110"/>
      <c r="M47" s="110"/>
      <c r="N47" s="110"/>
      <c r="O47" s="24"/>
      <c r="P47" s="88">
        <v>3</v>
      </c>
      <c r="Q47" s="16">
        <v>4</v>
      </c>
      <c r="R47" s="20"/>
      <c r="S47" s="108"/>
      <c r="T47" s="24"/>
      <c r="U47" s="104">
        <f t="shared" si="4"/>
        <v>45</v>
      </c>
      <c r="V47" s="104">
        <f t="shared" si="12"/>
        <v>7</v>
      </c>
      <c r="W47" s="104">
        <f t="shared" si="5"/>
        <v>52</v>
      </c>
      <c r="X47" s="105"/>
      <c r="Y47" s="107">
        <v>5</v>
      </c>
      <c r="Z47" s="107"/>
      <c r="AA47" s="105"/>
      <c r="AB47" s="105"/>
      <c r="AC47" s="24"/>
      <c r="AD47" s="20"/>
      <c r="AE47" s="16"/>
      <c r="AF47" s="20"/>
      <c r="AG47" s="16"/>
      <c r="AH47" s="20"/>
      <c r="AI47" s="20"/>
      <c r="AJ47" s="24"/>
      <c r="AK47" s="104">
        <f t="shared" si="13"/>
        <v>5</v>
      </c>
      <c r="AL47" s="104">
        <f t="shared" si="14"/>
        <v>0</v>
      </c>
      <c r="AM47" s="11">
        <f t="shared" si="15"/>
        <v>5</v>
      </c>
      <c r="AN47" s="13">
        <f t="shared" si="19"/>
        <v>50</v>
      </c>
      <c r="AO47" s="13">
        <f t="shared" si="20"/>
        <v>7</v>
      </c>
      <c r="AP47" s="13">
        <f t="shared" si="16"/>
        <v>57</v>
      </c>
      <c r="AR47" s="63">
        <f t="shared" si="8"/>
        <v>3</v>
      </c>
      <c r="AS47" s="63">
        <f t="shared" si="9"/>
        <v>4</v>
      </c>
      <c r="AT47" s="63">
        <f t="shared" si="10"/>
        <v>0</v>
      </c>
      <c r="AU47" s="63">
        <f t="shared" si="11"/>
        <v>0</v>
      </c>
      <c r="AV47" s="63">
        <f t="shared" si="17"/>
        <v>7</v>
      </c>
    </row>
    <row r="48" spans="1:48" s="8" customFormat="1" ht="15.75" customHeight="1">
      <c r="A48" s="114"/>
      <c r="B48" s="64" t="s">
        <v>65</v>
      </c>
      <c r="C48" s="83" t="s">
        <v>48</v>
      </c>
      <c r="D48" s="103">
        <v>38</v>
      </c>
      <c r="E48" s="16"/>
      <c r="F48" s="106">
        <f t="shared" si="3"/>
        <v>38</v>
      </c>
      <c r="G48" s="110">
        <v>16</v>
      </c>
      <c r="H48" s="110">
        <v>8</v>
      </c>
      <c r="I48" s="110">
        <v>2</v>
      </c>
      <c r="J48" s="110">
        <v>8</v>
      </c>
      <c r="K48" s="110">
        <v>0</v>
      </c>
      <c r="L48" s="110"/>
      <c r="M48" s="110"/>
      <c r="N48" s="110"/>
      <c r="O48" s="24"/>
      <c r="P48" s="88">
        <v>2</v>
      </c>
      <c r="Q48" s="16">
        <v>3</v>
      </c>
      <c r="R48" s="20"/>
      <c r="S48" s="108"/>
      <c r="T48" s="24"/>
      <c r="U48" s="104">
        <f t="shared" si="4"/>
        <v>34</v>
      </c>
      <c r="V48" s="104">
        <f t="shared" si="12"/>
        <v>5</v>
      </c>
      <c r="W48" s="104">
        <f t="shared" si="5"/>
        <v>39</v>
      </c>
      <c r="X48" s="107">
        <v>4</v>
      </c>
      <c r="Y48" s="107"/>
      <c r="Z48" s="107"/>
      <c r="AA48" s="105"/>
      <c r="AB48" s="105"/>
      <c r="AC48" s="24"/>
      <c r="AD48" s="20"/>
      <c r="AE48" s="16"/>
      <c r="AF48" s="20"/>
      <c r="AG48" s="16"/>
      <c r="AH48" s="20"/>
      <c r="AI48" s="20"/>
      <c r="AJ48" s="24"/>
      <c r="AK48" s="104">
        <f t="shared" si="13"/>
        <v>4</v>
      </c>
      <c r="AL48" s="104">
        <f t="shared" si="14"/>
        <v>0</v>
      </c>
      <c r="AM48" s="11">
        <f t="shared" si="15"/>
        <v>4</v>
      </c>
      <c r="AN48" s="13">
        <f t="shared" si="19"/>
        <v>38</v>
      </c>
      <c r="AO48" s="13">
        <f t="shared" si="20"/>
        <v>5</v>
      </c>
      <c r="AP48" s="13">
        <f t="shared" si="16"/>
        <v>43</v>
      </c>
      <c r="AR48" s="63">
        <f t="shared" si="8"/>
        <v>2</v>
      </c>
      <c r="AS48" s="63">
        <f t="shared" si="9"/>
        <v>3</v>
      </c>
      <c r="AT48" s="63">
        <f t="shared" si="10"/>
        <v>0</v>
      </c>
      <c r="AU48" s="63">
        <f t="shared" si="11"/>
        <v>0</v>
      </c>
      <c r="AV48" s="63">
        <f t="shared" si="17"/>
        <v>5</v>
      </c>
    </row>
    <row r="49" spans="1:48" s="8" customFormat="1" ht="15.75" customHeight="1">
      <c r="A49" s="114"/>
      <c r="B49" s="64" t="s">
        <v>65</v>
      </c>
      <c r="C49" s="83" t="s">
        <v>49</v>
      </c>
      <c r="D49" s="103">
        <v>43</v>
      </c>
      <c r="E49" s="16"/>
      <c r="F49" s="106">
        <f t="shared" si="3"/>
        <v>43</v>
      </c>
      <c r="G49" s="110">
        <v>18</v>
      </c>
      <c r="H49" s="110">
        <v>9</v>
      </c>
      <c r="I49" s="110">
        <v>2</v>
      </c>
      <c r="J49" s="110">
        <v>10</v>
      </c>
      <c r="K49" s="110">
        <v>0</v>
      </c>
      <c r="L49" s="110"/>
      <c r="M49" s="110"/>
      <c r="N49" s="110"/>
      <c r="O49" s="24"/>
      <c r="P49" s="88">
        <v>3</v>
      </c>
      <c r="Q49" s="16">
        <v>3</v>
      </c>
      <c r="R49" s="20"/>
      <c r="S49" s="108"/>
      <c r="T49" s="24"/>
      <c r="U49" s="104">
        <f t="shared" si="4"/>
        <v>39</v>
      </c>
      <c r="V49" s="104">
        <f t="shared" si="12"/>
        <v>6</v>
      </c>
      <c r="W49" s="104">
        <f t="shared" si="5"/>
        <v>45</v>
      </c>
      <c r="X49" s="105"/>
      <c r="Y49" s="107">
        <v>4</v>
      </c>
      <c r="Z49" s="107"/>
      <c r="AA49" s="105"/>
      <c r="AB49" s="105"/>
      <c r="AC49" s="24"/>
      <c r="AD49" s="20"/>
      <c r="AE49" s="16"/>
      <c r="AF49" s="20"/>
      <c r="AG49" s="16"/>
      <c r="AH49" s="20"/>
      <c r="AI49" s="20"/>
      <c r="AJ49" s="24"/>
      <c r="AK49" s="104">
        <f t="shared" si="13"/>
        <v>4</v>
      </c>
      <c r="AL49" s="104">
        <f t="shared" si="14"/>
        <v>0</v>
      </c>
      <c r="AM49" s="11">
        <f t="shared" si="15"/>
        <v>4</v>
      </c>
      <c r="AN49" s="13">
        <f t="shared" si="19"/>
        <v>43</v>
      </c>
      <c r="AO49" s="13">
        <f t="shared" si="20"/>
        <v>6</v>
      </c>
      <c r="AP49" s="13">
        <f t="shared" si="16"/>
        <v>49</v>
      </c>
      <c r="AR49" s="63">
        <f t="shared" si="8"/>
        <v>3</v>
      </c>
      <c r="AS49" s="63">
        <f t="shared" si="9"/>
        <v>3</v>
      </c>
      <c r="AT49" s="63">
        <f t="shared" si="10"/>
        <v>0</v>
      </c>
      <c r="AU49" s="63">
        <f t="shared" si="11"/>
        <v>0</v>
      </c>
      <c r="AV49" s="63">
        <f t="shared" si="17"/>
        <v>6</v>
      </c>
    </row>
    <row r="50" spans="1:48" s="8" customFormat="1" ht="15.75" customHeight="1">
      <c r="A50" s="114"/>
      <c r="B50" s="64" t="s">
        <v>65</v>
      </c>
      <c r="C50" s="83" t="s">
        <v>9</v>
      </c>
      <c r="D50" s="103">
        <v>48</v>
      </c>
      <c r="E50" s="16"/>
      <c r="F50" s="106">
        <f t="shared" si="3"/>
        <v>48</v>
      </c>
      <c r="G50" s="110">
        <v>20</v>
      </c>
      <c r="H50" s="110">
        <v>11</v>
      </c>
      <c r="I50" s="110">
        <v>2</v>
      </c>
      <c r="J50" s="110">
        <v>11</v>
      </c>
      <c r="K50" s="110">
        <v>0</v>
      </c>
      <c r="L50" s="110"/>
      <c r="M50" s="110"/>
      <c r="N50" s="110"/>
      <c r="O50" s="24"/>
      <c r="P50" s="88"/>
      <c r="Q50" s="16"/>
      <c r="R50" s="20"/>
      <c r="S50" s="108"/>
      <c r="T50" s="24"/>
      <c r="U50" s="104">
        <f t="shared" si="4"/>
        <v>44</v>
      </c>
      <c r="V50" s="104">
        <f t="shared" si="12"/>
        <v>0</v>
      </c>
      <c r="W50" s="104">
        <f t="shared" si="5"/>
        <v>44</v>
      </c>
      <c r="X50" s="105"/>
      <c r="Y50" s="107">
        <v>4</v>
      </c>
      <c r="Z50" s="107"/>
      <c r="AA50" s="105"/>
      <c r="AB50" s="105"/>
      <c r="AC50" s="24"/>
      <c r="AD50" s="20"/>
      <c r="AE50" s="16"/>
      <c r="AF50" s="20"/>
      <c r="AG50" s="16"/>
      <c r="AH50" s="20"/>
      <c r="AI50" s="20"/>
      <c r="AJ50" s="24"/>
      <c r="AK50" s="104">
        <f t="shared" si="13"/>
        <v>4</v>
      </c>
      <c r="AL50" s="104">
        <f t="shared" si="14"/>
        <v>0</v>
      </c>
      <c r="AM50" s="11">
        <f t="shared" si="15"/>
        <v>4</v>
      </c>
      <c r="AN50" s="13">
        <f t="shared" si="19"/>
        <v>48</v>
      </c>
      <c r="AO50" s="13">
        <f t="shared" si="20"/>
        <v>0</v>
      </c>
      <c r="AP50" s="13">
        <f t="shared" si="16"/>
        <v>48</v>
      </c>
      <c r="AR50" s="63">
        <f t="shared" si="8"/>
        <v>0</v>
      </c>
      <c r="AS50" s="63">
        <f t="shared" si="9"/>
        <v>0</v>
      </c>
      <c r="AT50" s="63">
        <f t="shared" si="10"/>
        <v>0</v>
      </c>
      <c r="AU50" s="63">
        <f t="shared" si="11"/>
        <v>0</v>
      </c>
      <c r="AV50" s="63">
        <f t="shared" si="17"/>
        <v>0</v>
      </c>
    </row>
    <row r="51" spans="1:48" s="8" customFormat="1" ht="15.75" customHeight="1">
      <c r="A51" s="114"/>
      <c r="B51" s="64" t="s">
        <v>65</v>
      </c>
      <c r="C51" s="83" t="s">
        <v>50</v>
      </c>
      <c r="D51" s="103">
        <v>42</v>
      </c>
      <c r="E51" s="16"/>
      <c r="F51" s="106">
        <f t="shared" si="3"/>
        <v>42</v>
      </c>
      <c r="G51" s="110">
        <v>18</v>
      </c>
      <c r="H51" s="110">
        <v>9</v>
      </c>
      <c r="I51" s="110">
        <v>3</v>
      </c>
      <c r="J51" s="110">
        <v>8</v>
      </c>
      <c r="K51" s="110">
        <v>0</v>
      </c>
      <c r="L51" s="110"/>
      <c r="M51" s="110"/>
      <c r="N51" s="110"/>
      <c r="O51" s="24"/>
      <c r="P51" s="108">
        <v>2</v>
      </c>
      <c r="Q51" s="16"/>
      <c r="R51" s="20"/>
      <c r="S51" s="108"/>
      <c r="T51" s="24"/>
      <c r="U51" s="104">
        <f t="shared" si="4"/>
        <v>38</v>
      </c>
      <c r="V51" s="104">
        <f t="shared" si="12"/>
        <v>2</v>
      </c>
      <c r="W51" s="104">
        <f t="shared" si="5"/>
        <v>40</v>
      </c>
      <c r="X51" s="107"/>
      <c r="Y51" s="107">
        <v>4</v>
      </c>
      <c r="Z51" s="107"/>
      <c r="AA51" s="105"/>
      <c r="AB51" s="105"/>
      <c r="AC51" s="24"/>
      <c r="AD51" s="20"/>
      <c r="AE51" s="16"/>
      <c r="AF51" s="20"/>
      <c r="AG51" s="16"/>
      <c r="AH51" s="20"/>
      <c r="AI51" s="20"/>
      <c r="AJ51" s="24"/>
      <c r="AK51" s="104">
        <f t="shared" si="13"/>
        <v>4</v>
      </c>
      <c r="AL51" s="104">
        <f t="shared" si="14"/>
        <v>0</v>
      </c>
      <c r="AM51" s="11">
        <f t="shared" si="15"/>
        <v>4</v>
      </c>
      <c r="AN51" s="13">
        <f t="shared" si="19"/>
        <v>42</v>
      </c>
      <c r="AO51" s="13">
        <f t="shared" si="20"/>
        <v>2</v>
      </c>
      <c r="AP51" s="13">
        <f t="shared" si="16"/>
        <v>44</v>
      </c>
      <c r="AR51" s="63">
        <f t="shared" si="8"/>
        <v>2</v>
      </c>
      <c r="AS51" s="63">
        <f t="shared" si="9"/>
        <v>0</v>
      </c>
      <c r="AT51" s="63">
        <f t="shared" si="10"/>
        <v>0</v>
      </c>
      <c r="AU51" s="63">
        <f t="shared" si="11"/>
        <v>0</v>
      </c>
      <c r="AV51" s="63">
        <f t="shared" si="17"/>
        <v>2</v>
      </c>
    </row>
    <row r="52" spans="1:48" s="8" customFormat="1" ht="15.75" customHeight="1">
      <c r="A52" s="114"/>
      <c r="B52" s="64" t="s">
        <v>65</v>
      </c>
      <c r="C52" s="85" t="s">
        <v>151</v>
      </c>
      <c r="D52" s="103">
        <v>38</v>
      </c>
      <c r="E52" s="16"/>
      <c r="F52" s="106">
        <f t="shared" si="3"/>
        <v>38</v>
      </c>
      <c r="G52" s="110">
        <v>16</v>
      </c>
      <c r="H52" s="110">
        <v>8</v>
      </c>
      <c r="I52" s="110">
        <v>2</v>
      </c>
      <c r="J52" s="110">
        <v>8</v>
      </c>
      <c r="K52" s="110">
        <v>0</v>
      </c>
      <c r="L52" s="110"/>
      <c r="M52" s="110"/>
      <c r="N52" s="110"/>
      <c r="O52" s="24"/>
      <c r="P52" s="108">
        <v>2</v>
      </c>
      <c r="Q52" s="16">
        <v>2</v>
      </c>
      <c r="R52" s="20"/>
      <c r="S52" s="108"/>
      <c r="T52" s="24"/>
      <c r="U52" s="104">
        <f t="shared" si="4"/>
        <v>34</v>
      </c>
      <c r="V52" s="104">
        <f t="shared" si="12"/>
        <v>4</v>
      </c>
      <c r="W52" s="104">
        <f t="shared" si="5"/>
        <v>38</v>
      </c>
      <c r="X52" s="107"/>
      <c r="Y52" s="107">
        <v>4</v>
      </c>
      <c r="Z52" s="107"/>
      <c r="AA52" s="105"/>
      <c r="AB52" s="105"/>
      <c r="AC52" s="24"/>
      <c r="AD52" s="20"/>
      <c r="AE52" s="16"/>
      <c r="AF52" s="20"/>
      <c r="AG52" s="16"/>
      <c r="AH52" s="20"/>
      <c r="AI52" s="20"/>
      <c r="AJ52" s="24"/>
      <c r="AK52" s="104">
        <f t="shared" si="13"/>
        <v>4</v>
      </c>
      <c r="AL52" s="104">
        <f t="shared" si="14"/>
        <v>0</v>
      </c>
      <c r="AM52" s="11">
        <f t="shared" si="15"/>
        <v>4</v>
      </c>
      <c r="AN52" s="13">
        <f t="shared" si="19"/>
        <v>38</v>
      </c>
      <c r="AO52" s="13">
        <f t="shared" si="20"/>
        <v>4</v>
      </c>
      <c r="AP52" s="13">
        <f t="shared" si="16"/>
        <v>42</v>
      </c>
      <c r="AR52" s="63">
        <f t="shared" si="8"/>
        <v>2</v>
      </c>
      <c r="AS52" s="63">
        <f t="shared" si="9"/>
        <v>2</v>
      </c>
      <c r="AT52" s="63">
        <f t="shared" si="10"/>
        <v>0</v>
      </c>
      <c r="AU52" s="63">
        <f t="shared" si="11"/>
        <v>0</v>
      </c>
      <c r="AV52" s="63">
        <f t="shared" si="17"/>
        <v>4</v>
      </c>
    </row>
    <row r="53" spans="1:48" s="75" customFormat="1" ht="15.75" customHeight="1">
      <c r="A53" s="114"/>
      <c r="B53" s="64" t="s">
        <v>65</v>
      </c>
      <c r="C53" s="85" t="s">
        <v>152</v>
      </c>
      <c r="D53" s="103">
        <v>30</v>
      </c>
      <c r="E53" s="78"/>
      <c r="F53" s="106">
        <f t="shared" si="3"/>
        <v>30</v>
      </c>
      <c r="G53" s="110">
        <v>12</v>
      </c>
      <c r="H53" s="110">
        <v>7</v>
      </c>
      <c r="I53" s="110">
        <v>2</v>
      </c>
      <c r="J53" s="110">
        <v>6</v>
      </c>
      <c r="K53" s="110">
        <v>0</v>
      </c>
      <c r="L53" s="110"/>
      <c r="M53" s="110"/>
      <c r="N53" s="110"/>
      <c r="O53" s="80"/>
      <c r="P53" s="108"/>
      <c r="Q53" s="109"/>
      <c r="R53" s="79"/>
      <c r="S53" s="108"/>
      <c r="T53" s="80"/>
      <c r="U53" s="104">
        <f t="shared" si="4"/>
        <v>27</v>
      </c>
      <c r="V53" s="104">
        <f t="shared" si="12"/>
        <v>0</v>
      </c>
      <c r="W53" s="104">
        <f t="shared" si="5"/>
        <v>27</v>
      </c>
      <c r="X53" s="107"/>
      <c r="Y53" s="107">
        <v>3</v>
      </c>
      <c r="Z53" s="107"/>
      <c r="AA53" s="105"/>
      <c r="AB53" s="105"/>
      <c r="AC53" s="80"/>
      <c r="AD53" s="79"/>
      <c r="AE53" s="78"/>
      <c r="AF53" s="79"/>
      <c r="AG53" s="78"/>
      <c r="AH53" s="79"/>
      <c r="AI53" s="79"/>
      <c r="AJ53" s="80"/>
      <c r="AK53" s="104">
        <f t="shared" si="13"/>
        <v>3</v>
      </c>
      <c r="AL53" s="104">
        <f t="shared" si="14"/>
        <v>0</v>
      </c>
      <c r="AM53" s="76">
        <f t="shared" ref="AM53" si="23">SUM(AK53:AL53)</f>
        <v>3</v>
      </c>
      <c r="AN53" s="77">
        <f t="shared" si="19"/>
        <v>30</v>
      </c>
      <c r="AO53" s="77">
        <f t="shared" si="20"/>
        <v>0</v>
      </c>
      <c r="AP53" s="77">
        <f t="shared" ref="AP53" si="24">SUM(AN53:AO53)</f>
        <v>30</v>
      </c>
      <c r="AR53" s="81">
        <f t="shared" si="8"/>
        <v>0</v>
      </c>
      <c r="AS53" s="81">
        <f t="shared" si="9"/>
        <v>0</v>
      </c>
      <c r="AT53" s="81">
        <f t="shared" si="10"/>
        <v>0</v>
      </c>
      <c r="AU53" s="81">
        <f t="shared" si="11"/>
        <v>0</v>
      </c>
      <c r="AV53" s="81">
        <f t="shared" ref="AV53" si="25">SUM(AR53:AU53)</f>
        <v>0</v>
      </c>
    </row>
    <row r="54" spans="1:48" s="8" customFormat="1" ht="15.75" customHeight="1">
      <c r="A54" s="115"/>
      <c r="B54" s="64" t="s">
        <v>65</v>
      </c>
      <c r="C54" s="85" t="s">
        <v>135</v>
      </c>
      <c r="D54" s="103">
        <v>35</v>
      </c>
      <c r="E54" s="16"/>
      <c r="F54" s="106">
        <f t="shared" si="3"/>
        <v>35</v>
      </c>
      <c r="G54" s="110">
        <v>14</v>
      </c>
      <c r="H54" s="110">
        <v>8</v>
      </c>
      <c r="I54" s="110">
        <v>2</v>
      </c>
      <c r="J54" s="110">
        <v>8</v>
      </c>
      <c r="K54" s="110">
        <v>0</v>
      </c>
      <c r="L54" s="110"/>
      <c r="M54" s="110"/>
      <c r="N54" s="110"/>
      <c r="O54" s="24"/>
      <c r="P54" s="108"/>
      <c r="Q54" s="16"/>
      <c r="R54" s="20"/>
      <c r="S54" s="108"/>
      <c r="T54" s="24"/>
      <c r="U54" s="104">
        <f t="shared" si="4"/>
        <v>32</v>
      </c>
      <c r="V54" s="104">
        <f t="shared" si="12"/>
        <v>0</v>
      </c>
      <c r="W54" s="104">
        <f t="shared" si="5"/>
        <v>32</v>
      </c>
      <c r="X54" s="107"/>
      <c r="Y54" s="107">
        <v>3</v>
      </c>
      <c r="Z54" s="107"/>
      <c r="AA54" s="105"/>
      <c r="AB54" s="105"/>
      <c r="AC54" s="24"/>
      <c r="AD54" s="20"/>
      <c r="AE54" s="16"/>
      <c r="AF54" s="20"/>
      <c r="AG54" s="16"/>
      <c r="AH54" s="20"/>
      <c r="AI54" s="20"/>
      <c r="AJ54" s="24"/>
      <c r="AK54" s="104">
        <f t="shared" si="13"/>
        <v>3</v>
      </c>
      <c r="AL54" s="104">
        <f t="shared" si="14"/>
        <v>0</v>
      </c>
      <c r="AM54" s="11">
        <f t="shared" si="15"/>
        <v>3</v>
      </c>
      <c r="AN54" s="13">
        <f t="shared" si="19"/>
        <v>35</v>
      </c>
      <c r="AO54" s="13">
        <f t="shared" si="20"/>
        <v>0</v>
      </c>
      <c r="AP54" s="13">
        <f t="shared" si="16"/>
        <v>35</v>
      </c>
      <c r="AR54" s="63"/>
      <c r="AS54" s="63"/>
      <c r="AT54" s="63"/>
      <c r="AU54" s="63"/>
      <c r="AV54" s="63"/>
    </row>
    <row r="55" spans="1:48" s="8" customFormat="1" ht="15.75" customHeight="1">
      <c r="A55" s="113" t="s">
        <v>89</v>
      </c>
      <c r="B55" s="64" t="s">
        <v>65</v>
      </c>
      <c r="C55" s="83" t="s">
        <v>51</v>
      </c>
      <c r="D55" s="103">
        <v>45</v>
      </c>
      <c r="E55" s="16"/>
      <c r="F55" s="106">
        <f t="shared" si="3"/>
        <v>45</v>
      </c>
      <c r="G55" s="110">
        <v>19</v>
      </c>
      <c r="H55" s="110">
        <v>10</v>
      </c>
      <c r="I55" s="110">
        <v>2</v>
      </c>
      <c r="J55" s="110">
        <v>10</v>
      </c>
      <c r="K55" s="110">
        <v>0</v>
      </c>
      <c r="L55" s="110"/>
      <c r="M55" s="110"/>
      <c r="N55" s="110"/>
      <c r="O55" s="24"/>
      <c r="P55" s="108">
        <v>3</v>
      </c>
      <c r="Q55" s="109">
        <v>4</v>
      </c>
      <c r="R55" s="20"/>
      <c r="S55" s="108"/>
      <c r="T55" s="24"/>
      <c r="U55" s="104">
        <f t="shared" si="4"/>
        <v>41</v>
      </c>
      <c r="V55" s="104">
        <f t="shared" si="12"/>
        <v>7</v>
      </c>
      <c r="W55" s="104">
        <f t="shared" si="5"/>
        <v>48</v>
      </c>
      <c r="X55" s="107"/>
      <c r="Y55" s="107">
        <v>4</v>
      </c>
      <c r="Z55" s="105"/>
      <c r="AA55" s="105"/>
      <c r="AB55" s="105"/>
      <c r="AC55" s="24"/>
      <c r="AD55" s="20"/>
      <c r="AE55" s="16"/>
      <c r="AF55" s="20"/>
      <c r="AG55" s="16"/>
      <c r="AH55" s="20"/>
      <c r="AI55" s="20"/>
      <c r="AJ55" s="24"/>
      <c r="AK55" s="104">
        <f t="shared" si="13"/>
        <v>4</v>
      </c>
      <c r="AL55" s="104">
        <f t="shared" si="14"/>
        <v>0</v>
      </c>
      <c r="AM55" s="11">
        <f t="shared" si="15"/>
        <v>4</v>
      </c>
      <c r="AN55" s="13">
        <f t="shared" si="19"/>
        <v>45</v>
      </c>
      <c r="AO55" s="13">
        <f t="shared" si="20"/>
        <v>7</v>
      </c>
      <c r="AP55" s="13">
        <f t="shared" si="16"/>
        <v>52</v>
      </c>
      <c r="AR55" s="63">
        <f t="shared" ref="AR55:AR91" si="26">P55+AD55+AE55</f>
        <v>3</v>
      </c>
      <c r="AS55" s="63">
        <f t="shared" ref="AS55:AS91" si="27">Q55+AG55+AF55</f>
        <v>4</v>
      </c>
      <c r="AT55" s="63">
        <f t="shared" ref="AT55:AT91" si="28">R55+AH55+AI55</f>
        <v>0</v>
      </c>
      <c r="AU55" s="63">
        <f t="shared" ref="AU55:AU91" si="29">S55</f>
        <v>0</v>
      </c>
      <c r="AV55" s="63">
        <f t="shared" si="17"/>
        <v>7</v>
      </c>
    </row>
    <row r="56" spans="1:48" s="8" customFormat="1" ht="15.75" customHeight="1">
      <c r="A56" s="114"/>
      <c r="B56" s="64" t="s">
        <v>65</v>
      </c>
      <c r="C56" s="83" t="s">
        <v>52</v>
      </c>
      <c r="D56" s="103">
        <v>45</v>
      </c>
      <c r="E56" s="16"/>
      <c r="F56" s="106">
        <f t="shared" si="3"/>
        <v>45</v>
      </c>
      <c r="G56" s="110">
        <v>19</v>
      </c>
      <c r="H56" s="110">
        <v>10</v>
      </c>
      <c r="I56" s="110">
        <v>2</v>
      </c>
      <c r="J56" s="110">
        <v>10</v>
      </c>
      <c r="K56" s="110">
        <v>0</v>
      </c>
      <c r="L56" s="110"/>
      <c r="M56" s="110"/>
      <c r="N56" s="110"/>
      <c r="O56" s="24"/>
      <c r="P56" s="108">
        <v>2</v>
      </c>
      <c r="Q56" s="109">
        <v>4</v>
      </c>
      <c r="R56" s="20"/>
      <c r="S56" s="108"/>
      <c r="T56" s="24"/>
      <c r="U56" s="104">
        <f t="shared" si="4"/>
        <v>41</v>
      </c>
      <c r="V56" s="104">
        <f t="shared" si="12"/>
        <v>6</v>
      </c>
      <c r="W56" s="104">
        <f t="shared" si="5"/>
        <v>47</v>
      </c>
      <c r="X56" s="107">
        <v>4</v>
      </c>
      <c r="Y56" s="107"/>
      <c r="Z56" s="105"/>
      <c r="AA56" s="105"/>
      <c r="AB56" s="105"/>
      <c r="AC56" s="24"/>
      <c r="AD56" s="20"/>
      <c r="AE56" s="16"/>
      <c r="AF56" s="20"/>
      <c r="AG56" s="16"/>
      <c r="AH56" s="20"/>
      <c r="AI56" s="20"/>
      <c r="AJ56" s="24"/>
      <c r="AK56" s="104">
        <f t="shared" si="13"/>
        <v>4</v>
      </c>
      <c r="AL56" s="104">
        <f t="shared" si="14"/>
        <v>0</v>
      </c>
      <c r="AM56" s="11">
        <f t="shared" si="15"/>
        <v>4</v>
      </c>
      <c r="AN56" s="13">
        <f t="shared" si="19"/>
        <v>45</v>
      </c>
      <c r="AO56" s="13">
        <f t="shared" si="20"/>
        <v>6</v>
      </c>
      <c r="AP56" s="13">
        <f t="shared" si="16"/>
        <v>51</v>
      </c>
      <c r="AR56" s="63">
        <f t="shared" si="26"/>
        <v>2</v>
      </c>
      <c r="AS56" s="63">
        <f t="shared" si="27"/>
        <v>4</v>
      </c>
      <c r="AT56" s="63">
        <f t="shared" si="28"/>
        <v>0</v>
      </c>
      <c r="AU56" s="63">
        <f t="shared" si="29"/>
        <v>0</v>
      </c>
      <c r="AV56" s="63">
        <f t="shared" si="17"/>
        <v>6</v>
      </c>
    </row>
    <row r="57" spans="1:48" s="8" customFormat="1" ht="15.75" customHeight="1">
      <c r="A57" s="114"/>
      <c r="B57" s="64" t="s">
        <v>65</v>
      </c>
      <c r="C57" s="83" t="s">
        <v>13</v>
      </c>
      <c r="D57" s="103">
        <v>49</v>
      </c>
      <c r="E57" s="16"/>
      <c r="F57" s="106">
        <f t="shared" si="3"/>
        <v>49</v>
      </c>
      <c r="G57" s="110">
        <v>20</v>
      </c>
      <c r="H57" s="110">
        <v>11</v>
      </c>
      <c r="I57" s="110">
        <v>2</v>
      </c>
      <c r="J57" s="110">
        <v>11</v>
      </c>
      <c r="K57" s="110">
        <v>0</v>
      </c>
      <c r="L57" s="110"/>
      <c r="M57" s="110"/>
      <c r="N57" s="110"/>
      <c r="O57" s="24"/>
      <c r="P57" s="108">
        <v>2</v>
      </c>
      <c r="Q57" s="109">
        <v>3</v>
      </c>
      <c r="R57" s="20"/>
      <c r="S57" s="108"/>
      <c r="T57" s="24"/>
      <c r="U57" s="104">
        <f t="shared" si="4"/>
        <v>44</v>
      </c>
      <c r="V57" s="104">
        <f t="shared" si="12"/>
        <v>5</v>
      </c>
      <c r="W57" s="104">
        <f t="shared" si="5"/>
        <v>49</v>
      </c>
      <c r="X57" s="107">
        <v>5</v>
      </c>
      <c r="Y57" s="107"/>
      <c r="Z57" s="105"/>
      <c r="AA57" s="105"/>
      <c r="AB57" s="105"/>
      <c r="AC57" s="24"/>
      <c r="AD57" s="20"/>
      <c r="AE57" s="16"/>
      <c r="AF57" s="20"/>
      <c r="AG57" s="16"/>
      <c r="AH57" s="20"/>
      <c r="AI57" s="20"/>
      <c r="AJ57" s="24"/>
      <c r="AK57" s="104">
        <f t="shared" si="13"/>
        <v>5</v>
      </c>
      <c r="AL57" s="104">
        <f t="shared" si="14"/>
        <v>0</v>
      </c>
      <c r="AM57" s="11">
        <f t="shared" si="15"/>
        <v>5</v>
      </c>
      <c r="AN57" s="13">
        <f t="shared" si="19"/>
        <v>49</v>
      </c>
      <c r="AO57" s="13">
        <f t="shared" si="20"/>
        <v>5</v>
      </c>
      <c r="AP57" s="13">
        <f t="shared" si="16"/>
        <v>54</v>
      </c>
      <c r="AR57" s="63">
        <f t="shared" si="26"/>
        <v>2</v>
      </c>
      <c r="AS57" s="63">
        <f t="shared" si="27"/>
        <v>3</v>
      </c>
      <c r="AT57" s="63">
        <f t="shared" si="28"/>
        <v>0</v>
      </c>
      <c r="AU57" s="63">
        <f t="shared" si="29"/>
        <v>0</v>
      </c>
      <c r="AV57" s="63">
        <f t="shared" si="17"/>
        <v>5</v>
      </c>
    </row>
    <row r="58" spans="1:48" s="8" customFormat="1" ht="15.75" customHeight="1">
      <c r="A58" s="114"/>
      <c r="B58" s="64" t="s">
        <v>65</v>
      </c>
      <c r="C58" s="83" t="s">
        <v>155</v>
      </c>
      <c r="D58" s="103">
        <v>49</v>
      </c>
      <c r="E58" s="16"/>
      <c r="F58" s="106">
        <f t="shared" si="3"/>
        <v>49</v>
      </c>
      <c r="G58" s="110">
        <v>20</v>
      </c>
      <c r="H58" s="110">
        <v>12</v>
      </c>
      <c r="I58" s="110">
        <v>2</v>
      </c>
      <c r="J58" s="110">
        <v>10</v>
      </c>
      <c r="K58" s="110">
        <v>0</v>
      </c>
      <c r="L58" s="110"/>
      <c r="M58" s="110"/>
      <c r="N58" s="110"/>
      <c r="O58" s="24"/>
      <c r="P58" s="108">
        <v>2</v>
      </c>
      <c r="Q58" s="109">
        <v>2</v>
      </c>
      <c r="R58" s="20"/>
      <c r="S58" s="108"/>
      <c r="T58" s="24"/>
      <c r="U58" s="104">
        <f t="shared" si="4"/>
        <v>44</v>
      </c>
      <c r="V58" s="104">
        <f t="shared" si="12"/>
        <v>4</v>
      </c>
      <c r="W58" s="104">
        <f t="shared" si="5"/>
        <v>48</v>
      </c>
      <c r="X58" s="107"/>
      <c r="Y58" s="107">
        <v>5</v>
      </c>
      <c r="Z58" s="107"/>
      <c r="AA58" s="105"/>
      <c r="AB58" s="105"/>
      <c r="AC58" s="24"/>
      <c r="AD58" s="20"/>
      <c r="AE58" s="16"/>
      <c r="AF58" s="20"/>
      <c r="AG58" s="16"/>
      <c r="AH58" s="20"/>
      <c r="AI58" s="20"/>
      <c r="AJ58" s="24"/>
      <c r="AK58" s="104">
        <f t="shared" si="13"/>
        <v>5</v>
      </c>
      <c r="AL58" s="104">
        <f t="shared" si="14"/>
        <v>0</v>
      </c>
      <c r="AM58" s="11">
        <f t="shared" si="15"/>
        <v>5</v>
      </c>
      <c r="AN58" s="13">
        <f t="shared" si="19"/>
        <v>49</v>
      </c>
      <c r="AO58" s="13">
        <f t="shared" si="20"/>
        <v>4</v>
      </c>
      <c r="AP58" s="13">
        <f t="shared" si="16"/>
        <v>53</v>
      </c>
      <c r="AR58" s="63">
        <f t="shared" si="26"/>
        <v>2</v>
      </c>
      <c r="AS58" s="63">
        <f t="shared" si="27"/>
        <v>2</v>
      </c>
      <c r="AT58" s="63">
        <f t="shared" si="28"/>
        <v>0</v>
      </c>
      <c r="AU58" s="63">
        <f t="shared" si="29"/>
        <v>0</v>
      </c>
      <c r="AV58" s="63">
        <f t="shared" si="17"/>
        <v>4</v>
      </c>
    </row>
    <row r="59" spans="1:48" s="8" customFormat="1" ht="15.75" customHeight="1">
      <c r="A59" s="114"/>
      <c r="B59" s="64" t="s">
        <v>65</v>
      </c>
      <c r="C59" s="83" t="s">
        <v>153</v>
      </c>
      <c r="D59" s="103">
        <v>45</v>
      </c>
      <c r="E59" s="16"/>
      <c r="F59" s="106">
        <f t="shared" si="3"/>
        <v>45</v>
      </c>
      <c r="G59" s="110">
        <v>19</v>
      </c>
      <c r="H59" s="110">
        <v>10</v>
      </c>
      <c r="I59" s="110">
        <v>2</v>
      </c>
      <c r="J59" s="110">
        <v>10</v>
      </c>
      <c r="K59" s="110">
        <v>0</v>
      </c>
      <c r="L59" s="110"/>
      <c r="M59" s="110"/>
      <c r="N59" s="110"/>
      <c r="O59" s="24"/>
      <c r="P59" s="108">
        <v>2</v>
      </c>
      <c r="Q59" s="109">
        <v>2</v>
      </c>
      <c r="R59" s="20"/>
      <c r="S59" s="108"/>
      <c r="T59" s="24"/>
      <c r="U59" s="104">
        <f t="shared" si="4"/>
        <v>41</v>
      </c>
      <c r="V59" s="104">
        <f t="shared" si="12"/>
        <v>4</v>
      </c>
      <c r="W59" s="104">
        <f t="shared" si="5"/>
        <v>45</v>
      </c>
      <c r="X59" s="107">
        <v>4</v>
      </c>
      <c r="Y59" s="107"/>
      <c r="Z59" s="107"/>
      <c r="AA59" s="105"/>
      <c r="AB59" s="105"/>
      <c r="AC59" s="24"/>
      <c r="AD59" s="20"/>
      <c r="AE59" s="16"/>
      <c r="AF59" s="20"/>
      <c r="AG59" s="16"/>
      <c r="AH59" s="20"/>
      <c r="AI59" s="20"/>
      <c r="AJ59" s="24"/>
      <c r="AK59" s="104">
        <f t="shared" si="13"/>
        <v>4</v>
      </c>
      <c r="AL59" s="104">
        <f t="shared" si="14"/>
        <v>0</v>
      </c>
      <c r="AM59" s="11">
        <f t="shared" si="15"/>
        <v>4</v>
      </c>
      <c r="AN59" s="13">
        <f t="shared" si="19"/>
        <v>45</v>
      </c>
      <c r="AO59" s="13">
        <f t="shared" si="20"/>
        <v>4</v>
      </c>
      <c r="AP59" s="13">
        <f t="shared" si="16"/>
        <v>49</v>
      </c>
      <c r="AR59" s="63">
        <f t="shared" si="26"/>
        <v>2</v>
      </c>
      <c r="AS59" s="63">
        <f t="shared" si="27"/>
        <v>2</v>
      </c>
      <c r="AT59" s="63">
        <f t="shared" si="28"/>
        <v>0</v>
      </c>
      <c r="AU59" s="63">
        <f t="shared" si="29"/>
        <v>0</v>
      </c>
      <c r="AV59" s="63">
        <f t="shared" si="17"/>
        <v>4</v>
      </c>
    </row>
    <row r="60" spans="1:48" s="8" customFormat="1" ht="15.75" customHeight="1">
      <c r="A60" s="114"/>
      <c r="B60" s="64" t="s">
        <v>65</v>
      </c>
      <c r="C60" s="83" t="s">
        <v>98</v>
      </c>
      <c r="D60" s="103">
        <v>49</v>
      </c>
      <c r="E60" s="16"/>
      <c r="F60" s="106">
        <f t="shared" si="3"/>
        <v>49</v>
      </c>
      <c r="G60" s="110">
        <v>20</v>
      </c>
      <c r="H60" s="110">
        <v>11</v>
      </c>
      <c r="I60" s="110">
        <v>3</v>
      </c>
      <c r="J60" s="110">
        <v>10</v>
      </c>
      <c r="K60" s="110">
        <v>0</v>
      </c>
      <c r="L60" s="110"/>
      <c r="M60" s="110"/>
      <c r="N60" s="110"/>
      <c r="O60" s="24"/>
      <c r="P60" s="108">
        <v>3</v>
      </c>
      <c r="Q60" s="109">
        <v>4</v>
      </c>
      <c r="R60" s="20"/>
      <c r="S60" s="108">
        <v>4</v>
      </c>
      <c r="T60" s="24"/>
      <c r="U60" s="104">
        <f t="shared" si="4"/>
        <v>44</v>
      </c>
      <c r="V60" s="104">
        <f t="shared" si="12"/>
        <v>11</v>
      </c>
      <c r="W60" s="104">
        <f t="shared" si="5"/>
        <v>55</v>
      </c>
      <c r="X60" s="107">
        <v>5</v>
      </c>
      <c r="Y60" s="107"/>
      <c r="Z60" s="107"/>
      <c r="AA60" s="105"/>
      <c r="AB60" s="105"/>
      <c r="AC60" s="24"/>
      <c r="AD60" s="20"/>
      <c r="AE60" s="16"/>
      <c r="AF60" s="20"/>
      <c r="AG60" s="16"/>
      <c r="AH60" s="20"/>
      <c r="AI60" s="20"/>
      <c r="AJ60" s="24"/>
      <c r="AK60" s="104">
        <f t="shared" si="13"/>
        <v>5</v>
      </c>
      <c r="AL60" s="104">
        <f t="shared" si="14"/>
        <v>0</v>
      </c>
      <c r="AM60" s="11">
        <f t="shared" si="15"/>
        <v>5</v>
      </c>
      <c r="AN60" s="13">
        <f t="shared" si="19"/>
        <v>49</v>
      </c>
      <c r="AO60" s="13">
        <f t="shared" si="20"/>
        <v>11</v>
      </c>
      <c r="AP60" s="13">
        <f t="shared" si="16"/>
        <v>60</v>
      </c>
      <c r="AR60" s="63">
        <f t="shared" si="26"/>
        <v>3</v>
      </c>
      <c r="AS60" s="63">
        <f t="shared" si="27"/>
        <v>4</v>
      </c>
      <c r="AT60" s="63">
        <f t="shared" si="28"/>
        <v>0</v>
      </c>
      <c r="AU60" s="63">
        <f t="shared" si="29"/>
        <v>4</v>
      </c>
      <c r="AV60" s="63">
        <f t="shared" si="17"/>
        <v>11</v>
      </c>
    </row>
    <row r="61" spans="1:48" s="8" customFormat="1" ht="15.75" customHeight="1">
      <c r="A61" s="115"/>
      <c r="B61" s="64" t="s">
        <v>65</v>
      </c>
      <c r="C61" s="83" t="s">
        <v>154</v>
      </c>
      <c r="D61" s="103">
        <v>47</v>
      </c>
      <c r="E61" s="16"/>
      <c r="F61" s="106">
        <f t="shared" si="3"/>
        <v>47</v>
      </c>
      <c r="G61" s="110">
        <v>20</v>
      </c>
      <c r="H61" s="110">
        <v>10</v>
      </c>
      <c r="I61" s="110">
        <v>2</v>
      </c>
      <c r="J61" s="110">
        <v>10</v>
      </c>
      <c r="K61" s="110">
        <v>0</v>
      </c>
      <c r="L61" s="110"/>
      <c r="M61" s="110"/>
      <c r="N61" s="110"/>
      <c r="O61" s="24"/>
      <c r="P61" s="108">
        <v>3</v>
      </c>
      <c r="Q61" s="109">
        <v>3</v>
      </c>
      <c r="R61" s="20"/>
      <c r="S61" s="108">
        <v>3</v>
      </c>
      <c r="T61" s="24"/>
      <c r="U61" s="104">
        <f t="shared" si="4"/>
        <v>42</v>
      </c>
      <c r="V61" s="104">
        <f t="shared" si="12"/>
        <v>9</v>
      </c>
      <c r="W61" s="104">
        <f t="shared" si="5"/>
        <v>51</v>
      </c>
      <c r="X61" s="107"/>
      <c r="Y61" s="107">
        <v>5</v>
      </c>
      <c r="Z61" s="107"/>
      <c r="AA61" s="105"/>
      <c r="AB61" s="105"/>
      <c r="AC61" s="24"/>
      <c r="AD61" s="20"/>
      <c r="AE61" s="16"/>
      <c r="AF61" s="20"/>
      <c r="AG61" s="16"/>
      <c r="AH61" s="20"/>
      <c r="AI61" s="20"/>
      <c r="AJ61" s="24"/>
      <c r="AK61" s="104">
        <f t="shared" si="13"/>
        <v>5</v>
      </c>
      <c r="AL61" s="104">
        <f t="shared" si="14"/>
        <v>0</v>
      </c>
      <c r="AM61" s="11">
        <f t="shared" si="15"/>
        <v>5</v>
      </c>
      <c r="AN61" s="13">
        <f t="shared" si="19"/>
        <v>47</v>
      </c>
      <c r="AO61" s="13">
        <f t="shared" si="20"/>
        <v>9</v>
      </c>
      <c r="AP61" s="13">
        <f t="shared" si="16"/>
        <v>56</v>
      </c>
      <c r="AR61" s="63">
        <f t="shared" si="26"/>
        <v>3</v>
      </c>
      <c r="AS61" s="63">
        <f t="shared" si="27"/>
        <v>3</v>
      </c>
      <c r="AT61" s="63">
        <f t="shared" si="28"/>
        <v>0</v>
      </c>
      <c r="AU61" s="63">
        <f t="shared" si="29"/>
        <v>3</v>
      </c>
      <c r="AV61" s="63">
        <f t="shared" si="17"/>
        <v>9</v>
      </c>
    </row>
    <row r="62" spans="1:48" s="8" customFormat="1" ht="15.75" customHeight="1">
      <c r="A62" s="113" t="s">
        <v>90</v>
      </c>
      <c r="B62" s="17" t="s">
        <v>94</v>
      </c>
      <c r="C62" s="85" t="s">
        <v>139</v>
      </c>
      <c r="D62" s="103">
        <v>38</v>
      </c>
      <c r="E62" s="16"/>
      <c r="F62" s="106">
        <f t="shared" si="3"/>
        <v>38</v>
      </c>
      <c r="G62" s="110">
        <v>0</v>
      </c>
      <c r="H62" s="110">
        <v>0</v>
      </c>
      <c r="I62" s="110">
        <v>0</v>
      </c>
      <c r="J62" s="110">
        <v>0</v>
      </c>
      <c r="K62" s="110">
        <v>6</v>
      </c>
      <c r="L62" s="110">
        <v>24</v>
      </c>
      <c r="M62" s="110"/>
      <c r="N62" s="110"/>
      <c r="O62" s="24"/>
      <c r="P62" s="108"/>
      <c r="Q62" s="109"/>
      <c r="R62" s="20"/>
      <c r="S62" s="108">
        <v>4</v>
      </c>
      <c r="T62" s="24"/>
      <c r="U62" s="104">
        <f t="shared" si="4"/>
        <v>30</v>
      </c>
      <c r="V62" s="104">
        <f t="shared" si="12"/>
        <v>4</v>
      </c>
      <c r="W62" s="104">
        <f t="shared" si="5"/>
        <v>34</v>
      </c>
      <c r="X62" s="105"/>
      <c r="Y62" s="105"/>
      <c r="Z62" s="105"/>
      <c r="AA62" s="105">
        <v>8</v>
      </c>
      <c r="AB62" s="105"/>
      <c r="AC62" s="24"/>
      <c r="AD62" s="20"/>
      <c r="AE62" s="16"/>
      <c r="AF62" s="20"/>
      <c r="AG62" s="16"/>
      <c r="AH62" s="20"/>
      <c r="AI62" s="20"/>
      <c r="AJ62" s="24"/>
      <c r="AK62" s="104">
        <f t="shared" si="13"/>
        <v>8</v>
      </c>
      <c r="AL62" s="104">
        <f t="shared" si="14"/>
        <v>0</v>
      </c>
      <c r="AM62" s="11">
        <f t="shared" si="15"/>
        <v>8</v>
      </c>
      <c r="AN62" s="13">
        <f t="shared" si="19"/>
        <v>38</v>
      </c>
      <c r="AO62" s="13">
        <f t="shared" si="20"/>
        <v>4</v>
      </c>
      <c r="AP62" s="13">
        <f t="shared" si="16"/>
        <v>42</v>
      </c>
      <c r="AR62" s="63">
        <f t="shared" si="26"/>
        <v>0</v>
      </c>
      <c r="AS62" s="63">
        <f t="shared" si="27"/>
        <v>0</v>
      </c>
      <c r="AT62" s="63">
        <f t="shared" si="28"/>
        <v>0</v>
      </c>
      <c r="AU62" s="63">
        <f t="shared" si="29"/>
        <v>4</v>
      </c>
      <c r="AV62" s="63">
        <f t="shared" si="17"/>
        <v>4</v>
      </c>
    </row>
    <row r="63" spans="1:48" s="96" customFormat="1" ht="15.75" customHeight="1">
      <c r="A63" s="114"/>
      <c r="B63" s="17" t="s">
        <v>94</v>
      </c>
      <c r="C63" s="85" t="s">
        <v>140</v>
      </c>
      <c r="D63" s="103">
        <v>38</v>
      </c>
      <c r="E63" s="99"/>
      <c r="F63" s="106">
        <f t="shared" si="3"/>
        <v>38</v>
      </c>
      <c r="G63" s="110">
        <v>0</v>
      </c>
      <c r="H63" s="110">
        <v>0</v>
      </c>
      <c r="I63" s="110">
        <v>0</v>
      </c>
      <c r="J63" s="110">
        <v>0</v>
      </c>
      <c r="K63" s="110">
        <v>0</v>
      </c>
      <c r="L63" s="110">
        <v>25</v>
      </c>
      <c r="M63" s="110"/>
      <c r="N63" s="110"/>
      <c r="O63" s="101"/>
      <c r="P63" s="108">
        <v>2</v>
      </c>
      <c r="Q63" s="109">
        <v>3</v>
      </c>
      <c r="R63" s="100"/>
      <c r="S63" s="108">
        <v>2</v>
      </c>
      <c r="T63" s="101"/>
      <c r="U63" s="104">
        <f t="shared" si="4"/>
        <v>25</v>
      </c>
      <c r="V63" s="104">
        <f t="shared" si="12"/>
        <v>7</v>
      </c>
      <c r="W63" s="104">
        <f t="shared" si="5"/>
        <v>32</v>
      </c>
      <c r="X63" s="105"/>
      <c r="Y63" s="105"/>
      <c r="Z63" s="105"/>
      <c r="AA63" s="105">
        <v>13</v>
      </c>
      <c r="AB63" s="105"/>
      <c r="AC63" s="101"/>
      <c r="AD63" s="100"/>
      <c r="AE63" s="99"/>
      <c r="AF63" s="100"/>
      <c r="AG63" s="99"/>
      <c r="AH63" s="100"/>
      <c r="AI63" s="100"/>
      <c r="AJ63" s="101"/>
      <c r="AK63" s="104">
        <f t="shared" si="13"/>
        <v>13</v>
      </c>
      <c r="AL63" s="104">
        <f t="shared" si="14"/>
        <v>0</v>
      </c>
      <c r="AM63" s="97">
        <f t="shared" ref="AM63:AM64" si="30">SUM(AK63:AL63)</f>
        <v>13</v>
      </c>
      <c r="AN63" s="98">
        <f t="shared" si="19"/>
        <v>38</v>
      </c>
      <c r="AO63" s="98">
        <f t="shared" si="20"/>
        <v>7</v>
      </c>
      <c r="AP63" s="98">
        <f t="shared" ref="AP63:AP64" si="31">SUM(AN63:AO63)</f>
        <v>45</v>
      </c>
      <c r="AR63" s="102">
        <f t="shared" si="26"/>
        <v>2</v>
      </c>
      <c r="AS63" s="102">
        <f t="shared" si="27"/>
        <v>3</v>
      </c>
      <c r="AT63" s="102">
        <f t="shared" si="28"/>
        <v>0</v>
      </c>
      <c r="AU63" s="102">
        <f t="shared" si="29"/>
        <v>2</v>
      </c>
      <c r="AV63" s="102">
        <f t="shared" ref="AV63:AV64" si="32">SUM(AR63:AU63)</f>
        <v>7</v>
      </c>
    </row>
    <row r="64" spans="1:48" s="96" customFormat="1" ht="15.75" customHeight="1">
      <c r="A64" s="114"/>
      <c r="B64" s="17" t="s">
        <v>94</v>
      </c>
      <c r="C64" s="85" t="s">
        <v>141</v>
      </c>
      <c r="D64" s="103">
        <v>30</v>
      </c>
      <c r="E64" s="99"/>
      <c r="F64" s="106">
        <f t="shared" si="3"/>
        <v>30</v>
      </c>
      <c r="G64" s="110">
        <v>0</v>
      </c>
      <c r="H64" s="110">
        <v>0</v>
      </c>
      <c r="I64" s="110">
        <v>0</v>
      </c>
      <c r="J64" s="110">
        <v>0</v>
      </c>
      <c r="K64" s="110">
        <v>0</v>
      </c>
      <c r="L64" s="110">
        <v>22</v>
      </c>
      <c r="M64" s="110"/>
      <c r="N64" s="110"/>
      <c r="O64" s="101"/>
      <c r="P64" s="100"/>
      <c r="Q64" s="99"/>
      <c r="R64" s="100"/>
      <c r="S64" s="108"/>
      <c r="T64" s="101"/>
      <c r="U64" s="104">
        <f t="shared" si="4"/>
        <v>22</v>
      </c>
      <c r="V64" s="104">
        <f t="shared" si="12"/>
        <v>0</v>
      </c>
      <c r="W64" s="104">
        <f t="shared" si="5"/>
        <v>22</v>
      </c>
      <c r="X64" s="105"/>
      <c r="Y64" s="105"/>
      <c r="Z64" s="105"/>
      <c r="AA64" s="105">
        <v>8</v>
      </c>
      <c r="AB64" s="105"/>
      <c r="AC64" s="101"/>
      <c r="AD64" s="100"/>
      <c r="AE64" s="99"/>
      <c r="AF64" s="100"/>
      <c r="AG64" s="99"/>
      <c r="AH64" s="100"/>
      <c r="AI64" s="100"/>
      <c r="AJ64" s="101"/>
      <c r="AK64" s="104">
        <f t="shared" si="13"/>
        <v>8</v>
      </c>
      <c r="AL64" s="104">
        <f t="shared" si="14"/>
        <v>0</v>
      </c>
      <c r="AM64" s="97">
        <f t="shared" si="30"/>
        <v>8</v>
      </c>
      <c r="AN64" s="98">
        <f t="shared" si="19"/>
        <v>30</v>
      </c>
      <c r="AO64" s="98">
        <f t="shared" si="20"/>
        <v>0</v>
      </c>
      <c r="AP64" s="98">
        <f t="shared" si="31"/>
        <v>30</v>
      </c>
      <c r="AR64" s="102">
        <f t="shared" si="26"/>
        <v>0</v>
      </c>
      <c r="AS64" s="102">
        <f t="shared" si="27"/>
        <v>0</v>
      </c>
      <c r="AT64" s="102">
        <f t="shared" si="28"/>
        <v>0</v>
      </c>
      <c r="AU64" s="102">
        <f t="shared" si="29"/>
        <v>0</v>
      </c>
      <c r="AV64" s="102">
        <f t="shared" si="32"/>
        <v>0</v>
      </c>
    </row>
    <row r="65" spans="1:50" s="8" customFormat="1" ht="15.75" customHeight="1">
      <c r="A65" s="114"/>
      <c r="B65" s="17" t="s">
        <v>94</v>
      </c>
      <c r="C65" s="83" t="s">
        <v>53</v>
      </c>
      <c r="D65" s="103">
        <v>40</v>
      </c>
      <c r="E65" s="16"/>
      <c r="F65" s="106">
        <f t="shared" si="3"/>
        <v>40</v>
      </c>
      <c r="G65" s="110">
        <v>0</v>
      </c>
      <c r="H65" s="110">
        <v>0</v>
      </c>
      <c r="I65" s="110">
        <v>0</v>
      </c>
      <c r="J65" s="110">
        <v>0</v>
      </c>
      <c r="K65" s="110">
        <v>0</v>
      </c>
      <c r="L65" s="110">
        <v>28</v>
      </c>
      <c r="M65" s="110"/>
      <c r="N65" s="110"/>
      <c r="O65" s="24"/>
      <c r="P65" s="20"/>
      <c r="Q65" s="16"/>
      <c r="R65" s="20"/>
      <c r="S65" s="108"/>
      <c r="T65" s="24"/>
      <c r="U65" s="104">
        <f t="shared" si="4"/>
        <v>28</v>
      </c>
      <c r="V65" s="104">
        <f t="shared" si="12"/>
        <v>0</v>
      </c>
      <c r="W65" s="104">
        <f t="shared" si="5"/>
        <v>28</v>
      </c>
      <c r="X65" s="105"/>
      <c r="Y65" s="105"/>
      <c r="Z65" s="105"/>
      <c r="AA65" s="105"/>
      <c r="AB65" s="105">
        <v>12</v>
      </c>
      <c r="AC65" s="24"/>
      <c r="AD65" s="20"/>
      <c r="AE65" s="16"/>
      <c r="AF65" s="20"/>
      <c r="AG65" s="16"/>
      <c r="AH65" s="20"/>
      <c r="AI65" s="20"/>
      <c r="AJ65" s="24"/>
      <c r="AK65" s="104">
        <f t="shared" si="13"/>
        <v>12</v>
      </c>
      <c r="AL65" s="104">
        <f t="shared" si="14"/>
        <v>0</v>
      </c>
      <c r="AM65" s="11">
        <f t="shared" si="15"/>
        <v>12</v>
      </c>
      <c r="AN65" s="13">
        <f t="shared" si="19"/>
        <v>40</v>
      </c>
      <c r="AO65" s="13">
        <f t="shared" si="20"/>
        <v>0</v>
      </c>
      <c r="AP65" s="13">
        <f t="shared" si="16"/>
        <v>40</v>
      </c>
      <c r="AR65" s="63">
        <f t="shared" si="26"/>
        <v>0</v>
      </c>
      <c r="AS65" s="63">
        <f t="shared" si="27"/>
        <v>0</v>
      </c>
      <c r="AT65" s="63">
        <f t="shared" si="28"/>
        <v>0</v>
      </c>
      <c r="AU65" s="63">
        <f t="shared" si="29"/>
        <v>0</v>
      </c>
      <c r="AV65" s="63">
        <f t="shared" si="17"/>
        <v>0</v>
      </c>
    </row>
    <row r="66" spans="1:50" s="8" customFormat="1" ht="15.75" customHeight="1">
      <c r="A66" s="114"/>
      <c r="B66" s="17" t="s">
        <v>94</v>
      </c>
      <c r="C66" s="83" t="s">
        <v>54</v>
      </c>
      <c r="D66" s="103">
        <v>39</v>
      </c>
      <c r="E66" s="16"/>
      <c r="F66" s="106">
        <f t="shared" si="3"/>
        <v>39</v>
      </c>
      <c r="G66" s="110">
        <v>0</v>
      </c>
      <c r="H66" s="110">
        <v>0</v>
      </c>
      <c r="I66" s="110">
        <v>0</v>
      </c>
      <c r="J66" s="110">
        <v>0</v>
      </c>
      <c r="K66" s="110">
        <v>0</v>
      </c>
      <c r="L66" s="110">
        <v>19</v>
      </c>
      <c r="M66" s="110"/>
      <c r="N66" s="110"/>
      <c r="O66" s="24"/>
      <c r="P66" s="20"/>
      <c r="Q66" s="16"/>
      <c r="R66" s="20"/>
      <c r="S66" s="108"/>
      <c r="T66" s="24"/>
      <c r="U66" s="104">
        <f t="shared" si="4"/>
        <v>19</v>
      </c>
      <c r="V66" s="104">
        <f t="shared" si="12"/>
        <v>0</v>
      </c>
      <c r="W66" s="104">
        <f t="shared" si="5"/>
        <v>19</v>
      </c>
      <c r="X66" s="105"/>
      <c r="Y66" s="105"/>
      <c r="Z66" s="105"/>
      <c r="AA66" s="105">
        <v>20</v>
      </c>
      <c r="AB66" s="105"/>
      <c r="AC66" s="24"/>
      <c r="AD66" s="20"/>
      <c r="AE66" s="16"/>
      <c r="AF66" s="20"/>
      <c r="AG66" s="16"/>
      <c r="AH66" s="20"/>
      <c r="AI66" s="20"/>
      <c r="AJ66" s="24"/>
      <c r="AK66" s="104">
        <f t="shared" si="13"/>
        <v>20</v>
      </c>
      <c r="AL66" s="104">
        <f t="shared" si="14"/>
        <v>0</v>
      </c>
      <c r="AM66" s="11">
        <f t="shared" si="15"/>
        <v>20</v>
      </c>
      <c r="AN66" s="13">
        <f t="shared" si="19"/>
        <v>39</v>
      </c>
      <c r="AO66" s="13">
        <f t="shared" si="20"/>
        <v>0</v>
      </c>
      <c r="AP66" s="13">
        <f t="shared" si="16"/>
        <v>39</v>
      </c>
      <c r="AR66" s="63">
        <f t="shared" si="26"/>
        <v>0</v>
      </c>
      <c r="AS66" s="63">
        <f t="shared" si="27"/>
        <v>0</v>
      </c>
      <c r="AT66" s="63">
        <f t="shared" si="28"/>
        <v>0</v>
      </c>
      <c r="AU66" s="63">
        <f t="shared" si="29"/>
        <v>0</v>
      </c>
      <c r="AV66" s="63">
        <f t="shared" si="17"/>
        <v>0</v>
      </c>
    </row>
    <row r="67" spans="1:50" s="8" customFormat="1" ht="15.75" customHeight="1">
      <c r="A67" s="114"/>
      <c r="B67" s="17" t="s">
        <v>94</v>
      </c>
      <c r="C67" s="83" t="s">
        <v>55</v>
      </c>
      <c r="D67" s="103">
        <v>48</v>
      </c>
      <c r="E67" s="16"/>
      <c r="F67" s="106">
        <f t="shared" si="3"/>
        <v>48</v>
      </c>
      <c r="G67" s="110">
        <v>12</v>
      </c>
      <c r="H67" s="110">
        <v>0</v>
      </c>
      <c r="I67" s="110">
        <v>3</v>
      </c>
      <c r="J67" s="110">
        <v>5</v>
      </c>
      <c r="K67" s="110">
        <v>0</v>
      </c>
      <c r="L67" s="110">
        <v>18</v>
      </c>
      <c r="M67" s="110"/>
      <c r="N67" s="110"/>
      <c r="O67" s="24"/>
      <c r="P67" s="20">
        <v>2</v>
      </c>
      <c r="Q67" s="16">
        <v>2</v>
      </c>
      <c r="R67" s="20"/>
      <c r="S67" s="108">
        <v>2</v>
      </c>
      <c r="T67" s="24"/>
      <c r="U67" s="104">
        <f t="shared" si="4"/>
        <v>38</v>
      </c>
      <c r="V67" s="104">
        <f t="shared" si="12"/>
        <v>6</v>
      </c>
      <c r="W67" s="104">
        <f t="shared" si="5"/>
        <v>44</v>
      </c>
      <c r="X67" s="105"/>
      <c r="Y67" s="105">
        <v>4</v>
      </c>
      <c r="Z67" s="105"/>
      <c r="AA67" s="105">
        <v>6</v>
      </c>
      <c r="AB67" s="105"/>
      <c r="AC67" s="24"/>
      <c r="AD67" s="20"/>
      <c r="AE67" s="16"/>
      <c r="AF67" s="20"/>
      <c r="AG67" s="16"/>
      <c r="AH67" s="20"/>
      <c r="AI67" s="20"/>
      <c r="AJ67" s="24"/>
      <c r="AK67" s="104">
        <f t="shared" si="13"/>
        <v>10</v>
      </c>
      <c r="AL67" s="104">
        <f t="shared" si="14"/>
        <v>0</v>
      </c>
      <c r="AM67" s="11">
        <f t="shared" si="15"/>
        <v>10</v>
      </c>
      <c r="AN67" s="13">
        <f t="shared" si="19"/>
        <v>48</v>
      </c>
      <c r="AO67" s="13">
        <f t="shared" si="20"/>
        <v>6</v>
      </c>
      <c r="AP67" s="13">
        <f t="shared" si="16"/>
        <v>54</v>
      </c>
      <c r="AR67" s="63">
        <f t="shared" si="26"/>
        <v>2</v>
      </c>
      <c r="AS67" s="63">
        <f t="shared" si="27"/>
        <v>2</v>
      </c>
      <c r="AT67" s="63">
        <f t="shared" si="28"/>
        <v>0</v>
      </c>
      <c r="AU67" s="63">
        <f t="shared" si="29"/>
        <v>2</v>
      </c>
      <c r="AV67" s="63">
        <f t="shared" si="17"/>
        <v>6</v>
      </c>
    </row>
    <row r="68" spans="1:50" s="8" customFormat="1" ht="15.75" customHeight="1">
      <c r="A68" s="115"/>
      <c r="B68" s="17" t="s">
        <v>94</v>
      </c>
      <c r="C68" s="83" t="s">
        <v>56</v>
      </c>
      <c r="D68" s="103">
        <v>46</v>
      </c>
      <c r="E68" s="16"/>
      <c r="F68" s="106">
        <f t="shared" si="3"/>
        <v>46</v>
      </c>
      <c r="G68" s="110">
        <v>8</v>
      </c>
      <c r="H68" s="110">
        <v>0</v>
      </c>
      <c r="I68" s="110">
        <v>0</v>
      </c>
      <c r="J68" s="110">
        <v>3</v>
      </c>
      <c r="K68" s="110">
        <v>5</v>
      </c>
      <c r="L68" s="110">
        <v>20</v>
      </c>
      <c r="M68" s="110"/>
      <c r="N68" s="110"/>
      <c r="O68" s="24"/>
      <c r="P68" s="20">
        <v>2</v>
      </c>
      <c r="Q68" s="16"/>
      <c r="R68" s="20"/>
      <c r="S68" s="108">
        <v>2</v>
      </c>
      <c r="T68" s="24"/>
      <c r="U68" s="104">
        <f t="shared" si="4"/>
        <v>36</v>
      </c>
      <c r="V68" s="104">
        <f t="shared" si="12"/>
        <v>4</v>
      </c>
      <c r="W68" s="104">
        <f t="shared" si="5"/>
        <v>40</v>
      </c>
      <c r="X68" s="105"/>
      <c r="Y68" s="105">
        <v>5</v>
      </c>
      <c r="Z68" s="105"/>
      <c r="AA68" s="105">
        <v>5</v>
      </c>
      <c r="AB68" s="105"/>
      <c r="AC68" s="24"/>
      <c r="AD68" s="20"/>
      <c r="AE68" s="16"/>
      <c r="AF68" s="20"/>
      <c r="AG68" s="16"/>
      <c r="AH68" s="20"/>
      <c r="AI68" s="20"/>
      <c r="AJ68" s="24"/>
      <c r="AK68" s="104">
        <f t="shared" si="13"/>
        <v>10</v>
      </c>
      <c r="AL68" s="104">
        <f t="shared" si="14"/>
        <v>0</v>
      </c>
      <c r="AM68" s="11">
        <f t="shared" si="15"/>
        <v>10</v>
      </c>
      <c r="AN68" s="13">
        <f t="shared" si="19"/>
        <v>46</v>
      </c>
      <c r="AO68" s="13">
        <f t="shared" si="20"/>
        <v>4</v>
      </c>
      <c r="AP68" s="13">
        <f t="shared" si="16"/>
        <v>50</v>
      </c>
      <c r="AR68" s="63">
        <f t="shared" si="26"/>
        <v>2</v>
      </c>
      <c r="AS68" s="63">
        <f t="shared" si="27"/>
        <v>0</v>
      </c>
      <c r="AT68" s="63">
        <f t="shared" si="28"/>
        <v>0</v>
      </c>
      <c r="AU68" s="63">
        <f t="shared" si="29"/>
        <v>2</v>
      </c>
      <c r="AV68" s="63">
        <f t="shared" si="17"/>
        <v>4</v>
      </c>
    </row>
    <row r="69" spans="1:50" s="8" customFormat="1" ht="15.75" customHeight="1">
      <c r="A69" s="124" t="s">
        <v>57</v>
      </c>
      <c r="B69" s="64" t="s">
        <v>61</v>
      </c>
      <c r="C69" s="83" t="s">
        <v>58</v>
      </c>
      <c r="D69" s="103">
        <v>40</v>
      </c>
      <c r="E69" s="16"/>
      <c r="F69" s="106">
        <f t="shared" si="3"/>
        <v>40</v>
      </c>
      <c r="G69" s="110">
        <v>15</v>
      </c>
      <c r="H69" s="110">
        <v>9</v>
      </c>
      <c r="I69" s="110">
        <v>0</v>
      </c>
      <c r="J69" s="110">
        <v>7</v>
      </c>
      <c r="K69" s="110">
        <v>5</v>
      </c>
      <c r="L69" s="110"/>
      <c r="M69" s="110"/>
      <c r="N69" s="110"/>
      <c r="O69" s="24"/>
      <c r="P69" s="87">
        <v>3</v>
      </c>
      <c r="Q69" s="16"/>
      <c r="R69" s="20"/>
      <c r="S69" s="108">
        <v>2</v>
      </c>
      <c r="T69" s="24"/>
      <c r="U69" s="104">
        <f t="shared" si="4"/>
        <v>36</v>
      </c>
      <c r="V69" s="104">
        <f t="shared" si="12"/>
        <v>5</v>
      </c>
      <c r="W69" s="104">
        <f t="shared" si="5"/>
        <v>41</v>
      </c>
      <c r="X69" s="107">
        <v>4</v>
      </c>
      <c r="Y69" s="105"/>
      <c r="Z69" s="105"/>
      <c r="AA69" s="105"/>
      <c r="AB69" s="105"/>
      <c r="AC69" s="24"/>
      <c r="AD69" s="20"/>
      <c r="AE69" s="16"/>
      <c r="AF69" s="20"/>
      <c r="AG69" s="16"/>
      <c r="AH69" s="20"/>
      <c r="AI69" s="20"/>
      <c r="AJ69" s="24"/>
      <c r="AK69" s="104">
        <f t="shared" si="13"/>
        <v>4</v>
      </c>
      <c r="AL69" s="104">
        <f t="shared" si="14"/>
        <v>0</v>
      </c>
      <c r="AM69" s="11">
        <f t="shared" si="15"/>
        <v>4</v>
      </c>
      <c r="AN69" s="13">
        <f t="shared" si="19"/>
        <v>40</v>
      </c>
      <c r="AO69" s="13">
        <f t="shared" si="20"/>
        <v>5</v>
      </c>
      <c r="AP69" s="13">
        <f t="shared" si="16"/>
        <v>45</v>
      </c>
      <c r="AR69" s="63">
        <f t="shared" si="26"/>
        <v>3</v>
      </c>
      <c r="AS69" s="63">
        <f t="shared" si="27"/>
        <v>0</v>
      </c>
      <c r="AT69" s="63">
        <f t="shared" si="28"/>
        <v>0</v>
      </c>
      <c r="AU69" s="63">
        <f t="shared" si="29"/>
        <v>2</v>
      </c>
      <c r="AV69" s="63">
        <f t="shared" si="17"/>
        <v>5</v>
      </c>
      <c r="AW69" s="8">
        <f t="shared" ref="AW69:AW82" si="33">F69*10%</f>
        <v>4</v>
      </c>
      <c r="AX69" s="8">
        <f>AV69-AU69</f>
        <v>3</v>
      </c>
    </row>
    <row r="70" spans="1:50" s="8" customFormat="1" ht="15.75" customHeight="1">
      <c r="A70" s="124"/>
      <c r="B70" s="64" t="s">
        <v>61</v>
      </c>
      <c r="C70" s="83" t="s">
        <v>10</v>
      </c>
      <c r="D70" s="103">
        <v>50</v>
      </c>
      <c r="E70" s="16"/>
      <c r="F70" s="106">
        <f t="shared" si="3"/>
        <v>50</v>
      </c>
      <c r="G70" s="110">
        <v>21</v>
      </c>
      <c r="H70" s="110">
        <v>12</v>
      </c>
      <c r="I70" s="110">
        <v>0</v>
      </c>
      <c r="J70" s="110">
        <v>7</v>
      </c>
      <c r="K70" s="110">
        <v>5</v>
      </c>
      <c r="L70" s="110"/>
      <c r="M70" s="110"/>
      <c r="N70" s="110"/>
      <c r="O70" s="24"/>
      <c r="P70" s="108">
        <v>3</v>
      </c>
      <c r="Q70" s="16"/>
      <c r="R70" s="20"/>
      <c r="S70" s="108">
        <v>2</v>
      </c>
      <c r="T70" s="24"/>
      <c r="U70" s="104">
        <f t="shared" si="4"/>
        <v>45</v>
      </c>
      <c r="V70" s="104">
        <f t="shared" si="12"/>
        <v>5</v>
      </c>
      <c r="W70" s="104">
        <f t="shared" si="5"/>
        <v>50</v>
      </c>
      <c r="X70" s="107"/>
      <c r="Y70" s="107">
        <v>5</v>
      </c>
      <c r="Z70" s="105"/>
      <c r="AA70" s="105"/>
      <c r="AB70" s="105"/>
      <c r="AC70" s="24"/>
      <c r="AD70" s="20"/>
      <c r="AE70" s="16"/>
      <c r="AF70" s="20"/>
      <c r="AG70" s="16"/>
      <c r="AH70" s="20"/>
      <c r="AI70" s="20"/>
      <c r="AJ70" s="24"/>
      <c r="AK70" s="104">
        <f t="shared" si="13"/>
        <v>5</v>
      </c>
      <c r="AL70" s="104">
        <f t="shared" si="14"/>
        <v>0</v>
      </c>
      <c r="AM70" s="11">
        <f t="shared" si="15"/>
        <v>5</v>
      </c>
      <c r="AN70" s="13">
        <f t="shared" si="19"/>
        <v>50</v>
      </c>
      <c r="AO70" s="13">
        <f t="shared" si="20"/>
        <v>5</v>
      </c>
      <c r="AP70" s="13">
        <f t="shared" si="16"/>
        <v>55</v>
      </c>
      <c r="AR70" s="63">
        <f t="shared" si="26"/>
        <v>3</v>
      </c>
      <c r="AS70" s="63">
        <f t="shared" si="27"/>
        <v>0</v>
      </c>
      <c r="AT70" s="63">
        <f t="shared" si="28"/>
        <v>0</v>
      </c>
      <c r="AU70" s="63">
        <f t="shared" si="29"/>
        <v>2</v>
      </c>
      <c r="AV70" s="63">
        <f t="shared" si="17"/>
        <v>5</v>
      </c>
      <c r="AW70" s="8">
        <f t="shared" si="33"/>
        <v>5</v>
      </c>
      <c r="AX70" s="8">
        <f t="shared" ref="AX70:AX82" si="34">AV70-AU70</f>
        <v>3</v>
      </c>
    </row>
    <row r="71" spans="1:50" s="8" customFormat="1" ht="15.75" customHeight="1">
      <c r="A71" s="124"/>
      <c r="B71" s="64" t="s">
        <v>61</v>
      </c>
      <c r="C71" s="83" t="s">
        <v>59</v>
      </c>
      <c r="D71" s="103">
        <v>30</v>
      </c>
      <c r="E71" s="16"/>
      <c r="F71" s="106">
        <f t="shared" ref="F71:F91" si="35">D71+E71</f>
        <v>30</v>
      </c>
      <c r="G71" s="110">
        <v>12</v>
      </c>
      <c r="H71" s="110">
        <v>7</v>
      </c>
      <c r="I71" s="110">
        <v>0</v>
      </c>
      <c r="J71" s="110">
        <v>8</v>
      </c>
      <c r="K71" s="110">
        <v>0</v>
      </c>
      <c r="L71" s="110"/>
      <c r="M71" s="110"/>
      <c r="N71" s="110"/>
      <c r="O71" s="24"/>
      <c r="P71" s="108">
        <v>2</v>
      </c>
      <c r="Q71" s="16"/>
      <c r="R71" s="20"/>
      <c r="S71" s="108">
        <v>2</v>
      </c>
      <c r="T71" s="24"/>
      <c r="U71" s="104">
        <f t="shared" ref="U71:U91" si="36">SUM(G71:O71)</f>
        <v>27</v>
      </c>
      <c r="V71" s="104">
        <f t="shared" si="12"/>
        <v>4</v>
      </c>
      <c r="W71" s="104">
        <f t="shared" ref="W71:W91" si="37">U71+V71</f>
        <v>31</v>
      </c>
      <c r="X71" s="107"/>
      <c r="Y71" s="105"/>
      <c r="Z71" s="107">
        <v>3</v>
      </c>
      <c r="AA71" s="105"/>
      <c r="AB71" s="105"/>
      <c r="AC71" s="24"/>
      <c r="AD71" s="20"/>
      <c r="AE71" s="16"/>
      <c r="AF71" s="20"/>
      <c r="AG71" s="16"/>
      <c r="AH71" s="20"/>
      <c r="AI71" s="20"/>
      <c r="AJ71" s="24"/>
      <c r="AK71" s="104">
        <f t="shared" si="13"/>
        <v>3</v>
      </c>
      <c r="AL71" s="104">
        <f t="shared" si="14"/>
        <v>0</v>
      </c>
      <c r="AM71" s="11">
        <f t="shared" ref="AM71:AM88" si="38">SUM(AK71:AL71)</f>
        <v>3</v>
      </c>
      <c r="AN71" s="13">
        <f t="shared" ref="AN71:AN91" si="39">U71+AK71</f>
        <v>30</v>
      </c>
      <c r="AO71" s="13">
        <f t="shared" ref="AO71:AO91" si="40">V71+AL71</f>
        <v>4</v>
      </c>
      <c r="AP71" s="13">
        <f t="shared" ref="AP71:AP88" si="41">SUM(AN71:AO71)</f>
        <v>34</v>
      </c>
      <c r="AR71" s="63">
        <f t="shared" si="26"/>
        <v>2</v>
      </c>
      <c r="AS71" s="63">
        <f t="shared" si="27"/>
        <v>0</v>
      </c>
      <c r="AT71" s="63">
        <f t="shared" si="28"/>
        <v>0</v>
      </c>
      <c r="AU71" s="63">
        <f t="shared" si="29"/>
        <v>2</v>
      </c>
      <c r="AV71" s="63">
        <f t="shared" ref="AV71:AV91" si="42">SUM(AR71:AU71)</f>
        <v>4</v>
      </c>
      <c r="AW71" s="8">
        <f t="shared" si="33"/>
        <v>3</v>
      </c>
      <c r="AX71" s="8">
        <f t="shared" si="34"/>
        <v>2</v>
      </c>
    </row>
    <row r="72" spans="1:50" s="8" customFormat="1" ht="15.75" customHeight="1">
      <c r="A72" s="124"/>
      <c r="B72" s="64" t="s">
        <v>61</v>
      </c>
      <c r="C72" s="83" t="s">
        <v>66</v>
      </c>
      <c r="D72" s="103">
        <v>30</v>
      </c>
      <c r="E72" s="16"/>
      <c r="F72" s="106">
        <f t="shared" si="35"/>
        <v>30</v>
      </c>
      <c r="G72" s="110">
        <v>12</v>
      </c>
      <c r="H72" s="110">
        <v>7</v>
      </c>
      <c r="I72" s="110">
        <v>0</v>
      </c>
      <c r="J72" s="110">
        <v>8</v>
      </c>
      <c r="K72" s="110">
        <v>0</v>
      </c>
      <c r="L72" s="110"/>
      <c r="M72" s="110"/>
      <c r="N72" s="110"/>
      <c r="O72" s="24"/>
      <c r="P72" s="108">
        <v>2</v>
      </c>
      <c r="Q72" s="16"/>
      <c r="R72" s="20"/>
      <c r="S72" s="108">
        <v>2</v>
      </c>
      <c r="T72" s="24"/>
      <c r="U72" s="104">
        <f t="shared" si="36"/>
        <v>27</v>
      </c>
      <c r="V72" s="104">
        <f t="shared" ref="V72:V91" si="43">SUM(P72:T72)</f>
        <v>4</v>
      </c>
      <c r="W72" s="104">
        <f t="shared" si="37"/>
        <v>31</v>
      </c>
      <c r="X72" s="107">
        <v>3</v>
      </c>
      <c r="Y72" s="105"/>
      <c r="Z72" s="105"/>
      <c r="AA72" s="105"/>
      <c r="AB72" s="105"/>
      <c r="AC72" s="24"/>
      <c r="AD72" s="20"/>
      <c r="AE72" s="16"/>
      <c r="AF72" s="20"/>
      <c r="AG72" s="16"/>
      <c r="AH72" s="20"/>
      <c r="AI72" s="20"/>
      <c r="AJ72" s="24"/>
      <c r="AK72" s="104">
        <f t="shared" ref="AK72:AK91" si="44">SUM(X72:AC72)</f>
        <v>3</v>
      </c>
      <c r="AL72" s="104">
        <f t="shared" ref="AL72:AL91" si="45">SUM(AD72:AJ72)</f>
        <v>0</v>
      </c>
      <c r="AM72" s="11">
        <f t="shared" si="38"/>
        <v>3</v>
      </c>
      <c r="AN72" s="13">
        <f t="shared" si="39"/>
        <v>30</v>
      </c>
      <c r="AO72" s="13">
        <f t="shared" si="40"/>
        <v>4</v>
      </c>
      <c r="AP72" s="13">
        <f t="shared" si="41"/>
        <v>34</v>
      </c>
      <c r="AR72" s="63">
        <f t="shared" si="26"/>
        <v>2</v>
      </c>
      <c r="AS72" s="63">
        <f t="shared" si="27"/>
        <v>0</v>
      </c>
      <c r="AT72" s="63">
        <f t="shared" si="28"/>
        <v>0</v>
      </c>
      <c r="AU72" s="63">
        <f t="shared" si="29"/>
        <v>2</v>
      </c>
      <c r="AV72" s="63">
        <f t="shared" si="42"/>
        <v>4</v>
      </c>
      <c r="AW72" s="8">
        <f t="shared" si="33"/>
        <v>3</v>
      </c>
      <c r="AX72" s="8">
        <f t="shared" si="34"/>
        <v>2</v>
      </c>
    </row>
    <row r="73" spans="1:50" s="8" customFormat="1" ht="15.75" customHeight="1">
      <c r="A73" s="124"/>
      <c r="B73" s="64" t="s">
        <v>61</v>
      </c>
      <c r="C73" s="83" t="s">
        <v>67</v>
      </c>
      <c r="D73" s="103">
        <v>30</v>
      </c>
      <c r="E73" s="16"/>
      <c r="F73" s="106">
        <f t="shared" si="35"/>
        <v>30</v>
      </c>
      <c r="G73" s="110">
        <v>12</v>
      </c>
      <c r="H73" s="110">
        <v>7</v>
      </c>
      <c r="I73" s="110">
        <v>0</v>
      </c>
      <c r="J73" s="110">
        <v>8</v>
      </c>
      <c r="K73" s="110">
        <v>0</v>
      </c>
      <c r="L73" s="110"/>
      <c r="M73" s="110"/>
      <c r="N73" s="110"/>
      <c r="O73" s="24"/>
      <c r="P73" s="108">
        <v>2</v>
      </c>
      <c r="Q73" s="16"/>
      <c r="R73" s="20"/>
      <c r="S73" s="108"/>
      <c r="T73" s="24"/>
      <c r="U73" s="104">
        <f t="shared" si="36"/>
        <v>27</v>
      </c>
      <c r="V73" s="104">
        <f t="shared" si="43"/>
        <v>2</v>
      </c>
      <c r="W73" s="104">
        <f t="shared" si="37"/>
        <v>29</v>
      </c>
      <c r="X73" s="107">
        <v>3</v>
      </c>
      <c r="Y73" s="105"/>
      <c r="Z73" s="105"/>
      <c r="AA73" s="105"/>
      <c r="AB73" s="105"/>
      <c r="AC73" s="24"/>
      <c r="AD73" s="20"/>
      <c r="AE73" s="16"/>
      <c r="AF73" s="20"/>
      <c r="AG73" s="16"/>
      <c r="AH73" s="20"/>
      <c r="AI73" s="20"/>
      <c r="AJ73" s="24"/>
      <c r="AK73" s="104">
        <f t="shared" si="44"/>
        <v>3</v>
      </c>
      <c r="AL73" s="104">
        <f t="shared" si="45"/>
        <v>0</v>
      </c>
      <c r="AM73" s="11">
        <f t="shared" si="38"/>
        <v>3</v>
      </c>
      <c r="AN73" s="13">
        <f t="shared" si="39"/>
        <v>30</v>
      </c>
      <c r="AO73" s="13">
        <f t="shared" si="40"/>
        <v>2</v>
      </c>
      <c r="AP73" s="13">
        <f t="shared" si="41"/>
        <v>32</v>
      </c>
      <c r="AR73" s="63">
        <f t="shared" si="26"/>
        <v>2</v>
      </c>
      <c r="AS73" s="63">
        <f t="shared" si="27"/>
        <v>0</v>
      </c>
      <c r="AT73" s="63">
        <f t="shared" si="28"/>
        <v>0</v>
      </c>
      <c r="AU73" s="63">
        <f t="shared" si="29"/>
        <v>0</v>
      </c>
      <c r="AV73" s="63">
        <f t="shared" si="42"/>
        <v>2</v>
      </c>
      <c r="AW73" s="8">
        <f t="shared" si="33"/>
        <v>3</v>
      </c>
      <c r="AX73" s="8">
        <f t="shared" si="34"/>
        <v>2</v>
      </c>
    </row>
    <row r="74" spans="1:50" s="8" customFormat="1" ht="15.75" customHeight="1">
      <c r="A74" s="124"/>
      <c r="B74" s="64" t="s">
        <v>61</v>
      </c>
      <c r="C74" s="83" t="s">
        <v>68</v>
      </c>
      <c r="D74" s="103">
        <v>40</v>
      </c>
      <c r="E74" s="16"/>
      <c r="F74" s="106">
        <f t="shared" si="35"/>
        <v>40</v>
      </c>
      <c r="G74" s="110">
        <v>15</v>
      </c>
      <c r="H74" s="110">
        <v>8</v>
      </c>
      <c r="I74" s="110">
        <v>0</v>
      </c>
      <c r="J74" s="110">
        <v>8</v>
      </c>
      <c r="K74" s="110">
        <v>5</v>
      </c>
      <c r="L74" s="110"/>
      <c r="M74" s="110"/>
      <c r="N74" s="110"/>
      <c r="O74" s="24"/>
      <c r="P74" s="108">
        <v>4</v>
      </c>
      <c r="Q74" s="16"/>
      <c r="R74" s="20"/>
      <c r="S74" s="108"/>
      <c r="T74" s="24"/>
      <c r="U74" s="104">
        <f t="shared" si="36"/>
        <v>36</v>
      </c>
      <c r="V74" s="104">
        <f t="shared" si="43"/>
        <v>4</v>
      </c>
      <c r="W74" s="104">
        <f t="shared" si="37"/>
        <v>40</v>
      </c>
      <c r="X74" s="107">
        <v>4</v>
      </c>
      <c r="Y74" s="105"/>
      <c r="Z74" s="105"/>
      <c r="AA74" s="105"/>
      <c r="AB74" s="105"/>
      <c r="AC74" s="24"/>
      <c r="AD74" s="20"/>
      <c r="AE74" s="16"/>
      <c r="AF74" s="20"/>
      <c r="AG74" s="16"/>
      <c r="AH74" s="20"/>
      <c r="AI74" s="20"/>
      <c r="AJ74" s="24"/>
      <c r="AK74" s="104">
        <f t="shared" si="44"/>
        <v>4</v>
      </c>
      <c r="AL74" s="104">
        <f t="shared" si="45"/>
        <v>0</v>
      </c>
      <c r="AM74" s="11">
        <f t="shared" si="38"/>
        <v>4</v>
      </c>
      <c r="AN74" s="13">
        <f t="shared" si="39"/>
        <v>40</v>
      </c>
      <c r="AO74" s="13">
        <f t="shared" si="40"/>
        <v>4</v>
      </c>
      <c r="AP74" s="13">
        <f t="shared" si="41"/>
        <v>44</v>
      </c>
      <c r="AR74" s="63">
        <f t="shared" si="26"/>
        <v>4</v>
      </c>
      <c r="AS74" s="63">
        <f t="shared" si="27"/>
        <v>0</v>
      </c>
      <c r="AT74" s="63">
        <f t="shared" si="28"/>
        <v>0</v>
      </c>
      <c r="AU74" s="63">
        <f t="shared" si="29"/>
        <v>0</v>
      </c>
      <c r="AV74" s="63">
        <f t="shared" si="42"/>
        <v>4</v>
      </c>
      <c r="AW74" s="8">
        <f t="shared" si="33"/>
        <v>4</v>
      </c>
      <c r="AX74" s="8">
        <f t="shared" si="34"/>
        <v>4</v>
      </c>
    </row>
    <row r="75" spans="1:50" s="9" customFormat="1" ht="15.75" customHeight="1">
      <c r="A75" s="124"/>
      <c r="B75" s="64" t="s">
        <v>61</v>
      </c>
      <c r="C75" s="83" t="s">
        <v>69</v>
      </c>
      <c r="D75" s="103">
        <v>40</v>
      </c>
      <c r="E75" s="16"/>
      <c r="F75" s="106">
        <f t="shared" si="35"/>
        <v>40</v>
      </c>
      <c r="G75" s="110">
        <v>15</v>
      </c>
      <c r="H75" s="110">
        <v>8</v>
      </c>
      <c r="I75" s="110">
        <v>0</v>
      </c>
      <c r="J75" s="110">
        <v>8</v>
      </c>
      <c r="K75" s="110">
        <v>5</v>
      </c>
      <c r="L75" s="110"/>
      <c r="M75" s="110"/>
      <c r="N75" s="110"/>
      <c r="O75" s="24"/>
      <c r="P75" s="108">
        <v>4</v>
      </c>
      <c r="Q75" s="16"/>
      <c r="R75" s="20"/>
      <c r="S75" s="108">
        <v>4</v>
      </c>
      <c r="T75" s="24"/>
      <c r="U75" s="104">
        <f t="shared" si="36"/>
        <v>36</v>
      </c>
      <c r="V75" s="104">
        <f t="shared" si="43"/>
        <v>8</v>
      </c>
      <c r="W75" s="104">
        <f t="shared" si="37"/>
        <v>44</v>
      </c>
      <c r="X75" s="107">
        <v>4</v>
      </c>
      <c r="Y75" s="105"/>
      <c r="Z75" s="105"/>
      <c r="AA75" s="105"/>
      <c r="AB75" s="105"/>
      <c r="AC75" s="24"/>
      <c r="AD75" s="20"/>
      <c r="AE75" s="16"/>
      <c r="AF75" s="20"/>
      <c r="AG75" s="16"/>
      <c r="AH75" s="20"/>
      <c r="AI75" s="20"/>
      <c r="AJ75" s="24"/>
      <c r="AK75" s="104">
        <f t="shared" si="44"/>
        <v>4</v>
      </c>
      <c r="AL75" s="104">
        <f t="shared" si="45"/>
        <v>0</v>
      </c>
      <c r="AM75" s="11">
        <f t="shared" si="38"/>
        <v>4</v>
      </c>
      <c r="AN75" s="13">
        <f t="shared" si="39"/>
        <v>40</v>
      </c>
      <c r="AO75" s="13">
        <f t="shared" si="40"/>
        <v>8</v>
      </c>
      <c r="AP75" s="13">
        <f t="shared" si="41"/>
        <v>48</v>
      </c>
      <c r="AR75" s="63">
        <f t="shared" si="26"/>
        <v>4</v>
      </c>
      <c r="AS75" s="63">
        <f t="shared" si="27"/>
        <v>0</v>
      </c>
      <c r="AT75" s="63">
        <f t="shared" si="28"/>
        <v>0</v>
      </c>
      <c r="AU75" s="63">
        <f t="shared" si="29"/>
        <v>4</v>
      </c>
      <c r="AV75" s="63">
        <f t="shared" si="42"/>
        <v>8</v>
      </c>
      <c r="AW75" s="8">
        <f t="shared" si="33"/>
        <v>4</v>
      </c>
      <c r="AX75" s="8">
        <f t="shared" si="34"/>
        <v>4</v>
      </c>
    </row>
    <row r="76" spans="1:50" s="9" customFormat="1" ht="15.75" customHeight="1">
      <c r="A76" s="124"/>
      <c r="B76" s="64" t="s">
        <v>61</v>
      </c>
      <c r="C76" s="83" t="s">
        <v>70</v>
      </c>
      <c r="D76" s="103">
        <v>40</v>
      </c>
      <c r="E76" s="16"/>
      <c r="F76" s="106">
        <f t="shared" si="35"/>
        <v>40</v>
      </c>
      <c r="G76" s="110">
        <v>16</v>
      </c>
      <c r="H76" s="110">
        <v>9</v>
      </c>
      <c r="I76" s="110">
        <v>0</v>
      </c>
      <c r="J76" s="110">
        <v>6</v>
      </c>
      <c r="K76" s="110">
        <v>5</v>
      </c>
      <c r="L76" s="110"/>
      <c r="M76" s="110"/>
      <c r="N76" s="110"/>
      <c r="O76" s="24"/>
      <c r="P76" s="108">
        <v>4</v>
      </c>
      <c r="Q76" s="16"/>
      <c r="R76" s="20"/>
      <c r="S76" s="108">
        <v>3</v>
      </c>
      <c r="T76" s="24"/>
      <c r="U76" s="104">
        <f t="shared" si="36"/>
        <v>36</v>
      </c>
      <c r="V76" s="104">
        <f t="shared" si="43"/>
        <v>7</v>
      </c>
      <c r="W76" s="104">
        <f t="shared" si="37"/>
        <v>43</v>
      </c>
      <c r="X76" s="107"/>
      <c r="Y76" s="107">
        <v>4</v>
      </c>
      <c r="Z76" s="105"/>
      <c r="AA76" s="105"/>
      <c r="AB76" s="105"/>
      <c r="AC76" s="24"/>
      <c r="AD76" s="20"/>
      <c r="AE76" s="16"/>
      <c r="AF76" s="20"/>
      <c r="AG76" s="16"/>
      <c r="AH76" s="20"/>
      <c r="AI76" s="20"/>
      <c r="AJ76" s="24"/>
      <c r="AK76" s="104">
        <f t="shared" si="44"/>
        <v>4</v>
      </c>
      <c r="AL76" s="104">
        <f t="shared" si="45"/>
        <v>0</v>
      </c>
      <c r="AM76" s="11">
        <f t="shared" si="38"/>
        <v>4</v>
      </c>
      <c r="AN76" s="13">
        <f t="shared" si="39"/>
        <v>40</v>
      </c>
      <c r="AO76" s="13">
        <f t="shared" si="40"/>
        <v>7</v>
      </c>
      <c r="AP76" s="13">
        <f t="shared" si="41"/>
        <v>47</v>
      </c>
      <c r="AR76" s="63">
        <f t="shared" si="26"/>
        <v>4</v>
      </c>
      <c r="AS76" s="63">
        <f t="shared" si="27"/>
        <v>0</v>
      </c>
      <c r="AT76" s="63">
        <f t="shared" si="28"/>
        <v>0</v>
      </c>
      <c r="AU76" s="63">
        <f t="shared" si="29"/>
        <v>3</v>
      </c>
      <c r="AV76" s="63">
        <f t="shared" si="42"/>
        <v>7</v>
      </c>
      <c r="AW76" s="8">
        <f t="shared" si="33"/>
        <v>4</v>
      </c>
      <c r="AX76" s="8">
        <f t="shared" si="34"/>
        <v>4</v>
      </c>
    </row>
    <row r="77" spans="1:50" s="9" customFormat="1" ht="15.75" customHeight="1">
      <c r="A77" s="124"/>
      <c r="B77" s="64" t="s">
        <v>61</v>
      </c>
      <c r="C77" s="83" t="s">
        <v>71</v>
      </c>
      <c r="D77" s="103">
        <v>35</v>
      </c>
      <c r="E77" s="16"/>
      <c r="F77" s="106">
        <f t="shared" si="35"/>
        <v>35</v>
      </c>
      <c r="G77" s="110">
        <v>14</v>
      </c>
      <c r="H77" s="110">
        <v>8</v>
      </c>
      <c r="I77" s="110">
        <v>0</v>
      </c>
      <c r="J77" s="110">
        <v>5</v>
      </c>
      <c r="K77" s="110">
        <v>5</v>
      </c>
      <c r="L77" s="110"/>
      <c r="M77" s="110"/>
      <c r="N77" s="110"/>
      <c r="O77" s="24"/>
      <c r="P77" s="108">
        <v>3</v>
      </c>
      <c r="Q77" s="16"/>
      <c r="R77" s="20"/>
      <c r="S77" s="108">
        <v>2</v>
      </c>
      <c r="T77" s="24"/>
      <c r="U77" s="104">
        <f t="shared" si="36"/>
        <v>32</v>
      </c>
      <c r="V77" s="104">
        <f t="shared" si="43"/>
        <v>5</v>
      </c>
      <c r="W77" s="104">
        <f t="shared" si="37"/>
        <v>37</v>
      </c>
      <c r="X77" s="107"/>
      <c r="Y77" s="105"/>
      <c r="Z77" s="107">
        <v>3</v>
      </c>
      <c r="AA77" s="105"/>
      <c r="AB77" s="105"/>
      <c r="AC77" s="24"/>
      <c r="AD77" s="20"/>
      <c r="AE77" s="16"/>
      <c r="AF77" s="20"/>
      <c r="AG77" s="16"/>
      <c r="AH77" s="20"/>
      <c r="AI77" s="20"/>
      <c r="AJ77" s="24"/>
      <c r="AK77" s="104">
        <f t="shared" si="44"/>
        <v>3</v>
      </c>
      <c r="AL77" s="104">
        <f t="shared" si="45"/>
        <v>0</v>
      </c>
      <c r="AM77" s="11">
        <f t="shared" si="38"/>
        <v>3</v>
      </c>
      <c r="AN77" s="13">
        <f t="shared" si="39"/>
        <v>35</v>
      </c>
      <c r="AO77" s="13">
        <f t="shared" si="40"/>
        <v>5</v>
      </c>
      <c r="AP77" s="13">
        <f t="shared" si="41"/>
        <v>40</v>
      </c>
      <c r="AR77" s="63">
        <f t="shared" si="26"/>
        <v>3</v>
      </c>
      <c r="AS77" s="63">
        <f t="shared" si="27"/>
        <v>0</v>
      </c>
      <c r="AT77" s="63">
        <f t="shared" si="28"/>
        <v>0</v>
      </c>
      <c r="AU77" s="63">
        <f t="shared" si="29"/>
        <v>2</v>
      </c>
      <c r="AV77" s="63">
        <f t="shared" si="42"/>
        <v>5</v>
      </c>
      <c r="AW77" s="8">
        <f t="shared" si="33"/>
        <v>3.5</v>
      </c>
      <c r="AX77" s="8">
        <f t="shared" si="34"/>
        <v>3</v>
      </c>
    </row>
    <row r="78" spans="1:50" s="8" customFormat="1" ht="15.75" customHeight="1">
      <c r="A78" s="124"/>
      <c r="B78" s="64" t="s">
        <v>88</v>
      </c>
      <c r="C78" s="83" t="s">
        <v>72</v>
      </c>
      <c r="D78" s="103">
        <v>40</v>
      </c>
      <c r="E78" s="16"/>
      <c r="F78" s="106">
        <f t="shared" si="35"/>
        <v>40</v>
      </c>
      <c r="G78" s="110">
        <v>16</v>
      </c>
      <c r="H78" s="110">
        <v>9</v>
      </c>
      <c r="I78" s="110">
        <v>0</v>
      </c>
      <c r="J78" s="110">
        <v>6</v>
      </c>
      <c r="K78" s="110">
        <v>5</v>
      </c>
      <c r="L78" s="110"/>
      <c r="M78" s="110"/>
      <c r="N78" s="110"/>
      <c r="O78" s="24"/>
      <c r="P78" s="108">
        <v>3</v>
      </c>
      <c r="Q78" s="16"/>
      <c r="R78" s="20"/>
      <c r="S78" s="108">
        <v>2</v>
      </c>
      <c r="T78" s="24"/>
      <c r="U78" s="104">
        <f t="shared" si="36"/>
        <v>36</v>
      </c>
      <c r="V78" s="104">
        <f t="shared" si="43"/>
        <v>5</v>
      </c>
      <c r="W78" s="104">
        <f t="shared" si="37"/>
        <v>41</v>
      </c>
      <c r="X78" s="107">
        <v>4</v>
      </c>
      <c r="Y78" s="105"/>
      <c r="Z78" s="105"/>
      <c r="AA78" s="105"/>
      <c r="AB78" s="105"/>
      <c r="AC78" s="24"/>
      <c r="AD78" s="20"/>
      <c r="AE78" s="16"/>
      <c r="AF78" s="20"/>
      <c r="AG78" s="16"/>
      <c r="AH78" s="20"/>
      <c r="AI78" s="20"/>
      <c r="AJ78" s="24"/>
      <c r="AK78" s="104">
        <f t="shared" si="44"/>
        <v>4</v>
      </c>
      <c r="AL78" s="104">
        <f t="shared" si="45"/>
        <v>0</v>
      </c>
      <c r="AM78" s="11">
        <f t="shared" si="38"/>
        <v>4</v>
      </c>
      <c r="AN78" s="13">
        <f t="shared" si="39"/>
        <v>40</v>
      </c>
      <c r="AO78" s="13">
        <f t="shared" si="40"/>
        <v>5</v>
      </c>
      <c r="AP78" s="13">
        <f t="shared" si="41"/>
        <v>45</v>
      </c>
      <c r="AR78" s="63">
        <f t="shared" si="26"/>
        <v>3</v>
      </c>
      <c r="AS78" s="63">
        <f t="shared" si="27"/>
        <v>0</v>
      </c>
      <c r="AT78" s="63">
        <f t="shared" si="28"/>
        <v>0</v>
      </c>
      <c r="AU78" s="63">
        <f t="shared" si="29"/>
        <v>2</v>
      </c>
      <c r="AV78" s="63">
        <f t="shared" si="42"/>
        <v>5</v>
      </c>
      <c r="AW78" s="8">
        <f t="shared" si="33"/>
        <v>4</v>
      </c>
      <c r="AX78" s="8">
        <f t="shared" si="34"/>
        <v>3</v>
      </c>
    </row>
    <row r="79" spans="1:50" s="8" customFormat="1" ht="15.75" customHeight="1">
      <c r="A79" s="124"/>
      <c r="B79" s="64" t="s">
        <v>88</v>
      </c>
      <c r="C79" s="83" t="s">
        <v>73</v>
      </c>
      <c r="D79" s="103">
        <v>30</v>
      </c>
      <c r="E79" s="16"/>
      <c r="F79" s="106">
        <f t="shared" si="35"/>
        <v>30</v>
      </c>
      <c r="G79" s="110">
        <v>14</v>
      </c>
      <c r="H79" s="110">
        <v>8</v>
      </c>
      <c r="I79" s="110">
        <v>0</v>
      </c>
      <c r="J79" s="110">
        <v>5</v>
      </c>
      <c r="K79" s="110">
        <v>0</v>
      </c>
      <c r="L79" s="110"/>
      <c r="M79" s="110"/>
      <c r="N79" s="110"/>
      <c r="O79" s="24"/>
      <c r="P79" s="87">
        <v>2</v>
      </c>
      <c r="Q79" s="16"/>
      <c r="R79" s="20"/>
      <c r="S79" s="108">
        <v>2</v>
      </c>
      <c r="T79" s="24"/>
      <c r="U79" s="104">
        <f t="shared" si="36"/>
        <v>27</v>
      </c>
      <c r="V79" s="104">
        <f t="shared" si="43"/>
        <v>4</v>
      </c>
      <c r="W79" s="104">
        <f t="shared" si="37"/>
        <v>31</v>
      </c>
      <c r="X79" s="107"/>
      <c r="Y79" s="105"/>
      <c r="Z79" s="107">
        <v>3</v>
      </c>
      <c r="AA79" s="105"/>
      <c r="AB79" s="105"/>
      <c r="AC79" s="24"/>
      <c r="AD79" s="20"/>
      <c r="AE79" s="16"/>
      <c r="AF79" s="20"/>
      <c r="AG79" s="16"/>
      <c r="AH79" s="20"/>
      <c r="AI79" s="20"/>
      <c r="AJ79" s="24"/>
      <c r="AK79" s="104">
        <f t="shared" si="44"/>
        <v>3</v>
      </c>
      <c r="AL79" s="104">
        <f t="shared" si="45"/>
        <v>0</v>
      </c>
      <c r="AM79" s="11">
        <f t="shared" si="38"/>
        <v>3</v>
      </c>
      <c r="AN79" s="13">
        <f t="shared" si="39"/>
        <v>30</v>
      </c>
      <c r="AO79" s="13">
        <f t="shared" si="40"/>
        <v>4</v>
      </c>
      <c r="AP79" s="13">
        <f t="shared" si="41"/>
        <v>34</v>
      </c>
      <c r="AR79" s="63">
        <f t="shared" si="26"/>
        <v>2</v>
      </c>
      <c r="AS79" s="63">
        <f t="shared" si="27"/>
        <v>0</v>
      </c>
      <c r="AT79" s="63">
        <f t="shared" si="28"/>
        <v>0</v>
      </c>
      <c r="AU79" s="63">
        <f t="shared" si="29"/>
        <v>2</v>
      </c>
      <c r="AV79" s="63">
        <f t="shared" si="42"/>
        <v>4</v>
      </c>
      <c r="AW79" s="8">
        <f t="shared" si="33"/>
        <v>3</v>
      </c>
      <c r="AX79" s="8">
        <f t="shared" si="34"/>
        <v>2</v>
      </c>
    </row>
    <row r="80" spans="1:50" s="8" customFormat="1" ht="15.75" customHeight="1">
      <c r="A80" s="124"/>
      <c r="B80" s="64" t="s">
        <v>88</v>
      </c>
      <c r="C80" s="83" t="s">
        <v>74</v>
      </c>
      <c r="D80" s="103">
        <v>30</v>
      </c>
      <c r="E80" s="16"/>
      <c r="F80" s="106">
        <f t="shared" si="35"/>
        <v>30</v>
      </c>
      <c r="G80" s="110">
        <v>14</v>
      </c>
      <c r="H80" s="110">
        <v>8</v>
      </c>
      <c r="I80" s="110">
        <v>0</v>
      </c>
      <c r="J80" s="110">
        <v>5</v>
      </c>
      <c r="K80" s="110">
        <v>0</v>
      </c>
      <c r="L80" s="110"/>
      <c r="M80" s="110"/>
      <c r="N80" s="110"/>
      <c r="O80" s="24"/>
      <c r="P80" s="87">
        <v>2</v>
      </c>
      <c r="Q80" s="16"/>
      <c r="R80" s="20"/>
      <c r="S80" s="108">
        <v>2</v>
      </c>
      <c r="T80" s="24"/>
      <c r="U80" s="104">
        <f t="shared" si="36"/>
        <v>27</v>
      </c>
      <c r="V80" s="104">
        <f t="shared" si="43"/>
        <v>4</v>
      </c>
      <c r="W80" s="104">
        <f t="shared" si="37"/>
        <v>31</v>
      </c>
      <c r="X80" s="107"/>
      <c r="Y80" s="105"/>
      <c r="Z80" s="107">
        <v>3</v>
      </c>
      <c r="AA80" s="105"/>
      <c r="AB80" s="105"/>
      <c r="AC80" s="24"/>
      <c r="AD80" s="20"/>
      <c r="AE80" s="16"/>
      <c r="AF80" s="20"/>
      <c r="AG80" s="16"/>
      <c r="AH80" s="20"/>
      <c r="AI80" s="20"/>
      <c r="AJ80" s="24"/>
      <c r="AK80" s="104">
        <f t="shared" si="44"/>
        <v>3</v>
      </c>
      <c r="AL80" s="104">
        <f t="shared" si="45"/>
        <v>0</v>
      </c>
      <c r="AM80" s="11">
        <f t="shared" si="38"/>
        <v>3</v>
      </c>
      <c r="AN80" s="13">
        <f t="shared" si="39"/>
        <v>30</v>
      </c>
      <c r="AO80" s="13">
        <f t="shared" si="40"/>
        <v>4</v>
      </c>
      <c r="AP80" s="13">
        <f t="shared" si="41"/>
        <v>34</v>
      </c>
      <c r="AR80" s="63">
        <f t="shared" si="26"/>
        <v>2</v>
      </c>
      <c r="AS80" s="63">
        <f t="shared" si="27"/>
        <v>0</v>
      </c>
      <c r="AT80" s="63">
        <f t="shared" si="28"/>
        <v>0</v>
      </c>
      <c r="AU80" s="63">
        <f t="shared" si="29"/>
        <v>2</v>
      </c>
      <c r="AV80" s="63">
        <f t="shared" si="42"/>
        <v>4</v>
      </c>
      <c r="AW80" s="8">
        <f t="shared" si="33"/>
        <v>3</v>
      </c>
      <c r="AX80" s="8">
        <f t="shared" si="34"/>
        <v>2</v>
      </c>
    </row>
    <row r="81" spans="1:50" s="8" customFormat="1" ht="15.75" customHeight="1">
      <c r="A81" s="124"/>
      <c r="B81" s="64" t="s">
        <v>88</v>
      </c>
      <c r="C81" s="83" t="s">
        <v>75</v>
      </c>
      <c r="D81" s="103">
        <v>30</v>
      </c>
      <c r="E81" s="16"/>
      <c r="F81" s="106">
        <f t="shared" si="35"/>
        <v>30</v>
      </c>
      <c r="G81" s="110">
        <v>14</v>
      </c>
      <c r="H81" s="110">
        <v>8</v>
      </c>
      <c r="I81" s="110">
        <v>0</v>
      </c>
      <c r="J81" s="110">
        <v>5</v>
      </c>
      <c r="K81" s="110">
        <v>0</v>
      </c>
      <c r="L81" s="110"/>
      <c r="M81" s="110"/>
      <c r="N81" s="110"/>
      <c r="O81" s="24"/>
      <c r="P81" s="87">
        <v>2</v>
      </c>
      <c r="Q81" s="16"/>
      <c r="R81" s="20"/>
      <c r="S81" s="108">
        <v>2</v>
      </c>
      <c r="T81" s="24"/>
      <c r="U81" s="104">
        <f t="shared" si="36"/>
        <v>27</v>
      </c>
      <c r="V81" s="104">
        <f t="shared" si="43"/>
        <v>4</v>
      </c>
      <c r="W81" s="104">
        <f t="shared" si="37"/>
        <v>31</v>
      </c>
      <c r="X81" s="107"/>
      <c r="Y81" s="105"/>
      <c r="Z81" s="107">
        <v>3</v>
      </c>
      <c r="AA81" s="105"/>
      <c r="AB81" s="105"/>
      <c r="AC81" s="24"/>
      <c r="AD81" s="20"/>
      <c r="AE81" s="16"/>
      <c r="AF81" s="20"/>
      <c r="AG81" s="16"/>
      <c r="AH81" s="20"/>
      <c r="AI81" s="20"/>
      <c r="AJ81" s="24"/>
      <c r="AK81" s="104">
        <f t="shared" si="44"/>
        <v>3</v>
      </c>
      <c r="AL81" s="104">
        <f t="shared" si="45"/>
        <v>0</v>
      </c>
      <c r="AM81" s="11">
        <f t="shared" si="38"/>
        <v>3</v>
      </c>
      <c r="AN81" s="13">
        <f t="shared" si="39"/>
        <v>30</v>
      </c>
      <c r="AO81" s="13">
        <f t="shared" si="40"/>
        <v>4</v>
      </c>
      <c r="AP81" s="13">
        <f t="shared" si="41"/>
        <v>34</v>
      </c>
      <c r="AR81" s="63">
        <f t="shared" si="26"/>
        <v>2</v>
      </c>
      <c r="AS81" s="63">
        <f t="shared" si="27"/>
        <v>0</v>
      </c>
      <c r="AT81" s="63">
        <f t="shared" si="28"/>
        <v>0</v>
      </c>
      <c r="AU81" s="63">
        <f t="shared" si="29"/>
        <v>2</v>
      </c>
      <c r="AV81" s="63">
        <f t="shared" si="42"/>
        <v>4</v>
      </c>
      <c r="AW81" s="8">
        <f t="shared" si="33"/>
        <v>3</v>
      </c>
      <c r="AX81" s="8">
        <f t="shared" si="34"/>
        <v>2</v>
      </c>
    </row>
    <row r="82" spans="1:50" s="8" customFormat="1" ht="15.75" customHeight="1">
      <c r="A82" s="124"/>
      <c r="B82" s="64" t="s">
        <v>88</v>
      </c>
      <c r="C82" s="83" t="s">
        <v>85</v>
      </c>
      <c r="D82" s="103">
        <v>30</v>
      </c>
      <c r="E82" s="16"/>
      <c r="F82" s="106">
        <f t="shared" si="35"/>
        <v>30</v>
      </c>
      <c r="G82" s="110">
        <v>14</v>
      </c>
      <c r="H82" s="110">
        <v>8</v>
      </c>
      <c r="I82" s="110">
        <v>0</v>
      </c>
      <c r="J82" s="110">
        <v>5</v>
      </c>
      <c r="K82" s="110">
        <v>0</v>
      </c>
      <c r="L82" s="110"/>
      <c r="M82" s="110"/>
      <c r="N82" s="110"/>
      <c r="O82" s="24"/>
      <c r="P82" s="87">
        <v>2</v>
      </c>
      <c r="Q82" s="16"/>
      <c r="R82" s="20"/>
      <c r="S82" s="108">
        <v>2</v>
      </c>
      <c r="T82" s="24"/>
      <c r="U82" s="104">
        <f t="shared" si="36"/>
        <v>27</v>
      </c>
      <c r="V82" s="104">
        <f t="shared" si="43"/>
        <v>4</v>
      </c>
      <c r="W82" s="104">
        <f t="shared" si="37"/>
        <v>31</v>
      </c>
      <c r="X82" s="107"/>
      <c r="Y82" s="105"/>
      <c r="Z82" s="105">
        <v>3</v>
      </c>
      <c r="AA82" s="105"/>
      <c r="AB82" s="105"/>
      <c r="AC82" s="24"/>
      <c r="AD82" s="20"/>
      <c r="AE82" s="16"/>
      <c r="AF82" s="20"/>
      <c r="AG82" s="16"/>
      <c r="AH82" s="20"/>
      <c r="AI82" s="20"/>
      <c r="AJ82" s="24"/>
      <c r="AK82" s="104">
        <f t="shared" si="44"/>
        <v>3</v>
      </c>
      <c r="AL82" s="104">
        <f t="shared" si="45"/>
        <v>0</v>
      </c>
      <c r="AM82" s="11">
        <f t="shared" si="38"/>
        <v>3</v>
      </c>
      <c r="AN82" s="13">
        <f t="shared" si="39"/>
        <v>30</v>
      </c>
      <c r="AO82" s="13">
        <f t="shared" si="40"/>
        <v>4</v>
      </c>
      <c r="AP82" s="13">
        <f t="shared" si="41"/>
        <v>34</v>
      </c>
      <c r="AR82" s="63">
        <f t="shared" si="26"/>
        <v>2</v>
      </c>
      <c r="AS82" s="63">
        <f t="shared" si="27"/>
        <v>0</v>
      </c>
      <c r="AT82" s="63">
        <f t="shared" si="28"/>
        <v>0</v>
      </c>
      <c r="AU82" s="63">
        <f t="shared" si="29"/>
        <v>2</v>
      </c>
      <c r="AV82" s="63">
        <f t="shared" si="42"/>
        <v>4</v>
      </c>
      <c r="AW82" s="8">
        <f t="shared" si="33"/>
        <v>3</v>
      </c>
      <c r="AX82" s="8">
        <f t="shared" si="34"/>
        <v>2</v>
      </c>
    </row>
    <row r="83" spans="1:50" s="8" customFormat="1" ht="15.75" customHeight="1">
      <c r="A83" s="113" t="s">
        <v>91</v>
      </c>
      <c r="B83" s="64" t="s">
        <v>88</v>
      </c>
      <c r="C83" s="83" t="s">
        <v>76</v>
      </c>
      <c r="D83" s="103">
        <v>36</v>
      </c>
      <c r="E83" s="16"/>
      <c r="F83" s="106">
        <f t="shared" si="35"/>
        <v>36</v>
      </c>
      <c r="G83" s="110">
        <v>14</v>
      </c>
      <c r="H83" s="110">
        <v>8</v>
      </c>
      <c r="I83" s="110">
        <v>2</v>
      </c>
      <c r="J83" s="110">
        <v>8</v>
      </c>
      <c r="K83" s="110">
        <v>0</v>
      </c>
      <c r="L83" s="110"/>
      <c r="M83" s="110"/>
      <c r="N83" s="110"/>
      <c r="O83" s="24"/>
      <c r="P83" s="20"/>
      <c r="Q83" s="16"/>
      <c r="R83" s="20"/>
      <c r="S83" s="108">
        <v>2</v>
      </c>
      <c r="T83" s="24"/>
      <c r="U83" s="104">
        <f t="shared" si="36"/>
        <v>32</v>
      </c>
      <c r="V83" s="104">
        <f t="shared" si="43"/>
        <v>2</v>
      </c>
      <c r="W83" s="104">
        <f t="shared" si="37"/>
        <v>34</v>
      </c>
      <c r="X83" s="107"/>
      <c r="Y83" s="105"/>
      <c r="Z83" s="107">
        <v>4</v>
      </c>
      <c r="AA83" s="105"/>
      <c r="AB83" s="105"/>
      <c r="AC83" s="24"/>
      <c r="AD83" s="20"/>
      <c r="AE83" s="16"/>
      <c r="AF83" s="20"/>
      <c r="AG83" s="16"/>
      <c r="AH83" s="20"/>
      <c r="AI83" s="20"/>
      <c r="AJ83" s="24"/>
      <c r="AK83" s="104">
        <f t="shared" si="44"/>
        <v>4</v>
      </c>
      <c r="AL83" s="104">
        <f t="shared" si="45"/>
        <v>0</v>
      </c>
      <c r="AM83" s="11">
        <f t="shared" si="38"/>
        <v>4</v>
      </c>
      <c r="AN83" s="13">
        <f t="shared" si="39"/>
        <v>36</v>
      </c>
      <c r="AO83" s="13">
        <f t="shared" si="40"/>
        <v>2</v>
      </c>
      <c r="AP83" s="13">
        <f t="shared" si="41"/>
        <v>38</v>
      </c>
      <c r="AR83" s="63">
        <f t="shared" si="26"/>
        <v>0</v>
      </c>
      <c r="AS83" s="63">
        <f t="shared" si="27"/>
        <v>0</v>
      </c>
      <c r="AT83" s="63">
        <f t="shared" si="28"/>
        <v>0</v>
      </c>
      <c r="AU83" s="63">
        <f t="shared" si="29"/>
        <v>2</v>
      </c>
      <c r="AV83" s="63">
        <f t="shared" si="42"/>
        <v>2</v>
      </c>
    </row>
    <row r="84" spans="1:50" s="8" customFormat="1" ht="15.75" customHeight="1">
      <c r="A84" s="114"/>
      <c r="B84" s="64" t="s">
        <v>88</v>
      </c>
      <c r="C84" s="83" t="s">
        <v>77</v>
      </c>
      <c r="D84" s="103">
        <v>36</v>
      </c>
      <c r="E84" s="16"/>
      <c r="F84" s="106">
        <f t="shared" si="35"/>
        <v>36</v>
      </c>
      <c r="G84" s="110">
        <v>14</v>
      </c>
      <c r="H84" s="110">
        <v>8</v>
      </c>
      <c r="I84" s="110">
        <v>2</v>
      </c>
      <c r="J84" s="110">
        <v>8</v>
      </c>
      <c r="K84" s="110">
        <v>0</v>
      </c>
      <c r="L84" s="110"/>
      <c r="M84" s="110"/>
      <c r="N84" s="110"/>
      <c r="O84" s="24"/>
      <c r="P84" s="20">
        <v>2</v>
      </c>
      <c r="Q84" s="16"/>
      <c r="R84" s="20"/>
      <c r="S84" s="108">
        <v>1</v>
      </c>
      <c r="T84" s="24"/>
      <c r="U84" s="104">
        <f t="shared" si="36"/>
        <v>32</v>
      </c>
      <c r="V84" s="104">
        <f t="shared" si="43"/>
        <v>3</v>
      </c>
      <c r="W84" s="104">
        <f t="shared" si="37"/>
        <v>35</v>
      </c>
      <c r="X84" s="107"/>
      <c r="Y84" s="107">
        <v>4</v>
      </c>
      <c r="Z84" s="105"/>
      <c r="AA84" s="105"/>
      <c r="AB84" s="105"/>
      <c r="AC84" s="24"/>
      <c r="AD84" s="20"/>
      <c r="AE84" s="16"/>
      <c r="AF84" s="20"/>
      <c r="AG84" s="16"/>
      <c r="AH84" s="20"/>
      <c r="AI84" s="20"/>
      <c r="AJ84" s="24"/>
      <c r="AK84" s="104">
        <f t="shared" si="44"/>
        <v>4</v>
      </c>
      <c r="AL84" s="104">
        <f t="shared" si="45"/>
        <v>0</v>
      </c>
      <c r="AM84" s="11">
        <f t="shared" si="38"/>
        <v>4</v>
      </c>
      <c r="AN84" s="13">
        <f t="shared" si="39"/>
        <v>36</v>
      </c>
      <c r="AO84" s="13">
        <f t="shared" si="40"/>
        <v>3</v>
      </c>
      <c r="AP84" s="13">
        <f t="shared" si="41"/>
        <v>39</v>
      </c>
      <c r="AR84" s="63">
        <f t="shared" si="26"/>
        <v>2</v>
      </c>
      <c r="AS84" s="63">
        <f t="shared" si="27"/>
        <v>0</v>
      </c>
      <c r="AT84" s="63">
        <f t="shared" si="28"/>
        <v>0</v>
      </c>
      <c r="AU84" s="63">
        <f t="shared" si="29"/>
        <v>1</v>
      </c>
      <c r="AV84" s="63">
        <f t="shared" si="42"/>
        <v>3</v>
      </c>
    </row>
    <row r="85" spans="1:50" s="8" customFormat="1" ht="15.75" customHeight="1">
      <c r="A85" s="114"/>
      <c r="B85" s="64" t="s">
        <v>88</v>
      </c>
      <c r="C85" s="83" t="s">
        <v>78</v>
      </c>
      <c r="D85" s="103">
        <v>36</v>
      </c>
      <c r="E85" s="16"/>
      <c r="F85" s="106">
        <f t="shared" si="35"/>
        <v>36</v>
      </c>
      <c r="G85" s="110">
        <v>14</v>
      </c>
      <c r="H85" s="110">
        <v>8</v>
      </c>
      <c r="I85" s="110">
        <v>2</v>
      </c>
      <c r="J85" s="110">
        <v>8</v>
      </c>
      <c r="K85" s="110">
        <v>0</v>
      </c>
      <c r="L85" s="110"/>
      <c r="M85" s="110"/>
      <c r="N85" s="110"/>
      <c r="O85" s="24"/>
      <c r="P85" s="20">
        <v>2</v>
      </c>
      <c r="Q85" s="16"/>
      <c r="R85" s="20"/>
      <c r="S85" s="108">
        <v>2</v>
      </c>
      <c r="T85" s="24"/>
      <c r="U85" s="104">
        <f t="shared" si="36"/>
        <v>32</v>
      </c>
      <c r="V85" s="104">
        <f t="shared" si="43"/>
        <v>4</v>
      </c>
      <c r="W85" s="104">
        <f t="shared" si="37"/>
        <v>36</v>
      </c>
      <c r="X85" s="107">
        <v>4</v>
      </c>
      <c r="Y85" s="105"/>
      <c r="Z85" s="105"/>
      <c r="AA85" s="105"/>
      <c r="AB85" s="105"/>
      <c r="AC85" s="24"/>
      <c r="AD85" s="20"/>
      <c r="AE85" s="16"/>
      <c r="AF85" s="20"/>
      <c r="AG85" s="16"/>
      <c r="AH85" s="20"/>
      <c r="AI85" s="20"/>
      <c r="AJ85" s="24"/>
      <c r="AK85" s="104">
        <f t="shared" si="44"/>
        <v>4</v>
      </c>
      <c r="AL85" s="104">
        <f t="shared" si="45"/>
        <v>0</v>
      </c>
      <c r="AM85" s="11">
        <f t="shared" si="38"/>
        <v>4</v>
      </c>
      <c r="AN85" s="13">
        <f t="shared" si="39"/>
        <v>36</v>
      </c>
      <c r="AO85" s="13">
        <f t="shared" si="40"/>
        <v>4</v>
      </c>
      <c r="AP85" s="13">
        <f t="shared" si="41"/>
        <v>40</v>
      </c>
      <c r="AR85" s="63">
        <f t="shared" si="26"/>
        <v>2</v>
      </c>
      <c r="AS85" s="63">
        <f t="shared" si="27"/>
        <v>0</v>
      </c>
      <c r="AT85" s="63">
        <f t="shared" si="28"/>
        <v>0</v>
      </c>
      <c r="AU85" s="63">
        <f t="shared" si="29"/>
        <v>2</v>
      </c>
      <c r="AV85" s="63">
        <f t="shared" si="42"/>
        <v>4</v>
      </c>
    </row>
    <row r="86" spans="1:50" s="8" customFormat="1" ht="15.75" customHeight="1">
      <c r="A86" s="114"/>
      <c r="B86" s="64" t="s">
        <v>88</v>
      </c>
      <c r="C86" s="83" t="s">
        <v>79</v>
      </c>
      <c r="D86" s="103">
        <v>32</v>
      </c>
      <c r="E86" s="16"/>
      <c r="F86" s="106">
        <f t="shared" si="35"/>
        <v>32</v>
      </c>
      <c r="G86" s="110">
        <v>15</v>
      </c>
      <c r="H86" s="110">
        <v>8</v>
      </c>
      <c r="I86" s="110">
        <v>2</v>
      </c>
      <c r="J86" s="110">
        <v>4</v>
      </c>
      <c r="K86" s="110">
        <v>0</v>
      </c>
      <c r="L86" s="110"/>
      <c r="M86" s="110"/>
      <c r="N86" s="110"/>
      <c r="O86" s="24"/>
      <c r="P86" s="20"/>
      <c r="Q86" s="16"/>
      <c r="R86" s="20"/>
      <c r="S86" s="108">
        <v>2</v>
      </c>
      <c r="T86" s="24"/>
      <c r="U86" s="104">
        <f t="shared" si="36"/>
        <v>29</v>
      </c>
      <c r="V86" s="104">
        <f t="shared" si="43"/>
        <v>2</v>
      </c>
      <c r="W86" s="104">
        <f t="shared" si="37"/>
        <v>31</v>
      </c>
      <c r="X86" s="107"/>
      <c r="Y86" s="105"/>
      <c r="Z86" s="107">
        <v>3</v>
      </c>
      <c r="AA86" s="105"/>
      <c r="AB86" s="105"/>
      <c r="AC86" s="24"/>
      <c r="AD86" s="20"/>
      <c r="AE86" s="16"/>
      <c r="AF86" s="20"/>
      <c r="AG86" s="16"/>
      <c r="AH86" s="20"/>
      <c r="AI86" s="20"/>
      <c r="AJ86" s="24"/>
      <c r="AK86" s="104">
        <f t="shared" si="44"/>
        <v>3</v>
      </c>
      <c r="AL86" s="104">
        <f t="shared" si="45"/>
        <v>0</v>
      </c>
      <c r="AM86" s="11">
        <f t="shared" si="38"/>
        <v>3</v>
      </c>
      <c r="AN86" s="13">
        <f t="shared" si="39"/>
        <v>32</v>
      </c>
      <c r="AO86" s="13">
        <f t="shared" si="40"/>
        <v>2</v>
      </c>
      <c r="AP86" s="13">
        <f t="shared" si="41"/>
        <v>34</v>
      </c>
      <c r="AR86" s="63">
        <f t="shared" si="26"/>
        <v>0</v>
      </c>
      <c r="AS86" s="63">
        <f t="shared" si="27"/>
        <v>0</v>
      </c>
      <c r="AT86" s="63">
        <f t="shared" si="28"/>
        <v>0</v>
      </c>
      <c r="AU86" s="63">
        <f t="shared" si="29"/>
        <v>2</v>
      </c>
      <c r="AV86" s="63">
        <f t="shared" si="42"/>
        <v>2</v>
      </c>
    </row>
    <row r="87" spans="1:50" s="8" customFormat="1" ht="15.75" customHeight="1">
      <c r="A87" s="114"/>
      <c r="B87" s="64" t="s">
        <v>88</v>
      </c>
      <c r="C87" s="83" t="s">
        <v>80</v>
      </c>
      <c r="D87" s="103">
        <v>46</v>
      </c>
      <c r="E87" s="16"/>
      <c r="F87" s="106">
        <f t="shared" si="35"/>
        <v>46</v>
      </c>
      <c r="G87" s="110">
        <v>18</v>
      </c>
      <c r="H87" s="110">
        <v>9</v>
      </c>
      <c r="I87" s="110">
        <v>3</v>
      </c>
      <c r="J87" s="110">
        <v>5</v>
      </c>
      <c r="K87" s="110">
        <v>6</v>
      </c>
      <c r="L87" s="110"/>
      <c r="M87" s="110"/>
      <c r="N87" s="110"/>
      <c r="O87" s="24"/>
      <c r="P87" s="20">
        <v>3</v>
      </c>
      <c r="Q87" s="16"/>
      <c r="R87" s="20"/>
      <c r="S87" s="108"/>
      <c r="T87" s="24"/>
      <c r="U87" s="104">
        <f t="shared" si="36"/>
        <v>41</v>
      </c>
      <c r="V87" s="104">
        <f t="shared" si="43"/>
        <v>3</v>
      </c>
      <c r="W87" s="104">
        <f t="shared" si="37"/>
        <v>44</v>
      </c>
      <c r="X87" s="107">
        <v>5</v>
      </c>
      <c r="Y87" s="105"/>
      <c r="Z87" s="105"/>
      <c r="AA87" s="105"/>
      <c r="AB87" s="105"/>
      <c r="AC87" s="24"/>
      <c r="AD87" s="20"/>
      <c r="AE87" s="16"/>
      <c r="AF87" s="20"/>
      <c r="AG87" s="16"/>
      <c r="AH87" s="20"/>
      <c r="AI87" s="20"/>
      <c r="AJ87" s="24"/>
      <c r="AK87" s="104">
        <f t="shared" si="44"/>
        <v>5</v>
      </c>
      <c r="AL87" s="104">
        <f t="shared" si="45"/>
        <v>0</v>
      </c>
      <c r="AM87" s="11">
        <f t="shared" si="38"/>
        <v>5</v>
      </c>
      <c r="AN87" s="13">
        <f t="shared" si="39"/>
        <v>46</v>
      </c>
      <c r="AO87" s="13">
        <f t="shared" si="40"/>
        <v>3</v>
      </c>
      <c r="AP87" s="13">
        <f t="shared" si="41"/>
        <v>49</v>
      </c>
      <c r="AR87" s="63">
        <f t="shared" si="26"/>
        <v>3</v>
      </c>
      <c r="AS87" s="63">
        <f t="shared" si="27"/>
        <v>0</v>
      </c>
      <c r="AT87" s="63">
        <f t="shared" si="28"/>
        <v>0</v>
      </c>
      <c r="AU87" s="63">
        <f t="shared" si="29"/>
        <v>0</v>
      </c>
      <c r="AV87" s="63">
        <f t="shared" si="42"/>
        <v>3</v>
      </c>
    </row>
    <row r="88" spans="1:50" s="8" customFormat="1" ht="15.75" customHeight="1">
      <c r="A88" s="114"/>
      <c r="B88" s="64" t="s">
        <v>88</v>
      </c>
      <c r="C88" s="83" t="s">
        <v>81</v>
      </c>
      <c r="D88" s="103">
        <v>40</v>
      </c>
      <c r="E88" s="16"/>
      <c r="F88" s="106">
        <f t="shared" si="35"/>
        <v>40</v>
      </c>
      <c r="G88" s="110">
        <v>16</v>
      </c>
      <c r="H88" s="110">
        <v>9</v>
      </c>
      <c r="I88" s="110">
        <v>2</v>
      </c>
      <c r="J88" s="110">
        <v>9</v>
      </c>
      <c r="K88" s="110">
        <v>0</v>
      </c>
      <c r="L88" s="110"/>
      <c r="M88" s="110"/>
      <c r="N88" s="110"/>
      <c r="O88" s="24"/>
      <c r="P88" s="20">
        <v>2</v>
      </c>
      <c r="Q88" s="16"/>
      <c r="R88" s="20"/>
      <c r="S88" s="108"/>
      <c r="T88" s="24"/>
      <c r="U88" s="104">
        <f t="shared" si="36"/>
        <v>36</v>
      </c>
      <c r="V88" s="104">
        <f t="shared" si="43"/>
        <v>2</v>
      </c>
      <c r="W88" s="104">
        <f t="shared" si="37"/>
        <v>38</v>
      </c>
      <c r="X88" s="107"/>
      <c r="Y88" s="107">
        <v>4</v>
      </c>
      <c r="Z88" s="105"/>
      <c r="AA88" s="105"/>
      <c r="AB88" s="105"/>
      <c r="AC88" s="24"/>
      <c r="AD88" s="20"/>
      <c r="AE88" s="16"/>
      <c r="AF88" s="20"/>
      <c r="AG88" s="16"/>
      <c r="AH88" s="20"/>
      <c r="AI88" s="20"/>
      <c r="AJ88" s="24"/>
      <c r="AK88" s="104">
        <f t="shared" si="44"/>
        <v>4</v>
      </c>
      <c r="AL88" s="104">
        <f t="shared" si="45"/>
        <v>0</v>
      </c>
      <c r="AM88" s="11">
        <f t="shared" si="38"/>
        <v>4</v>
      </c>
      <c r="AN88" s="13">
        <f t="shared" si="39"/>
        <v>40</v>
      </c>
      <c r="AO88" s="13">
        <f t="shared" si="40"/>
        <v>2</v>
      </c>
      <c r="AP88" s="13">
        <f t="shared" si="41"/>
        <v>42</v>
      </c>
      <c r="AR88" s="63">
        <f t="shared" si="26"/>
        <v>2</v>
      </c>
      <c r="AS88" s="63">
        <f t="shared" si="27"/>
        <v>0</v>
      </c>
      <c r="AT88" s="63">
        <f t="shared" si="28"/>
        <v>0</v>
      </c>
      <c r="AU88" s="63">
        <f t="shared" si="29"/>
        <v>0</v>
      </c>
      <c r="AV88" s="63">
        <f t="shared" si="42"/>
        <v>2</v>
      </c>
    </row>
    <row r="89" spans="1:50" s="8" customFormat="1" ht="15.75" customHeight="1">
      <c r="A89" s="115"/>
      <c r="B89" s="64" t="s">
        <v>88</v>
      </c>
      <c r="C89" s="83" t="s">
        <v>142</v>
      </c>
      <c r="D89" s="103">
        <v>34</v>
      </c>
      <c r="E89" s="16"/>
      <c r="F89" s="106">
        <f t="shared" si="35"/>
        <v>34</v>
      </c>
      <c r="G89" s="110">
        <v>15</v>
      </c>
      <c r="H89" s="110">
        <v>8</v>
      </c>
      <c r="I89" s="110">
        <v>2</v>
      </c>
      <c r="J89" s="110">
        <v>6</v>
      </c>
      <c r="K89" s="110">
        <v>0</v>
      </c>
      <c r="L89" s="110"/>
      <c r="M89" s="110"/>
      <c r="N89" s="110"/>
      <c r="O89" s="24"/>
      <c r="P89" s="20"/>
      <c r="Q89" s="16"/>
      <c r="R89" s="20"/>
      <c r="S89" s="108"/>
      <c r="T89" s="24"/>
      <c r="U89" s="104">
        <f t="shared" si="36"/>
        <v>31</v>
      </c>
      <c r="V89" s="104">
        <f t="shared" si="43"/>
        <v>0</v>
      </c>
      <c r="W89" s="104">
        <f t="shared" si="37"/>
        <v>31</v>
      </c>
      <c r="X89" s="107">
        <v>3</v>
      </c>
      <c r="Y89" s="105"/>
      <c r="Z89" s="105"/>
      <c r="AA89" s="105"/>
      <c r="AB89" s="105"/>
      <c r="AC89" s="24"/>
      <c r="AD89" s="20"/>
      <c r="AE89" s="16"/>
      <c r="AF89" s="20"/>
      <c r="AG89" s="16"/>
      <c r="AH89" s="20"/>
      <c r="AI89" s="20"/>
      <c r="AJ89" s="24"/>
      <c r="AK89" s="104">
        <f t="shared" si="44"/>
        <v>3</v>
      </c>
      <c r="AL89" s="104">
        <f t="shared" si="45"/>
        <v>0</v>
      </c>
      <c r="AM89" s="11">
        <f>SUM(AK89:AL89)</f>
        <v>3</v>
      </c>
      <c r="AN89" s="13">
        <f t="shared" si="39"/>
        <v>34</v>
      </c>
      <c r="AO89" s="13">
        <f t="shared" si="40"/>
        <v>0</v>
      </c>
      <c r="AP89" s="13">
        <f>SUM(AN89:AO89)</f>
        <v>34</v>
      </c>
      <c r="AR89" s="63">
        <f t="shared" si="26"/>
        <v>0</v>
      </c>
      <c r="AS89" s="63">
        <f t="shared" si="27"/>
        <v>0</v>
      </c>
      <c r="AT89" s="63">
        <f t="shared" si="28"/>
        <v>0</v>
      </c>
      <c r="AU89" s="63">
        <f t="shared" si="29"/>
        <v>0</v>
      </c>
      <c r="AV89" s="63">
        <f t="shared" si="42"/>
        <v>0</v>
      </c>
    </row>
    <row r="90" spans="1:50" s="9" customFormat="1" ht="15.75" customHeight="1">
      <c r="A90" s="64" t="s">
        <v>144</v>
      </c>
      <c r="B90" s="64" t="s">
        <v>61</v>
      </c>
      <c r="C90" s="86" t="s">
        <v>143</v>
      </c>
      <c r="D90" s="103">
        <v>110</v>
      </c>
      <c r="E90" s="16"/>
      <c r="F90" s="106">
        <f t="shared" si="35"/>
        <v>110</v>
      </c>
      <c r="G90" s="110">
        <v>55</v>
      </c>
      <c r="H90" s="110">
        <v>31</v>
      </c>
      <c r="I90" s="110">
        <v>3</v>
      </c>
      <c r="J90" s="110">
        <v>10</v>
      </c>
      <c r="K90" s="110">
        <v>0</v>
      </c>
      <c r="L90" s="110"/>
      <c r="M90" s="110"/>
      <c r="N90" s="110"/>
      <c r="O90" s="24"/>
      <c r="P90" s="20"/>
      <c r="Q90" s="16"/>
      <c r="R90" s="20"/>
      <c r="S90" s="108">
        <v>5</v>
      </c>
      <c r="T90" s="24"/>
      <c r="U90" s="104">
        <f t="shared" si="36"/>
        <v>99</v>
      </c>
      <c r="V90" s="104">
        <f t="shared" si="43"/>
        <v>5</v>
      </c>
      <c r="W90" s="104">
        <f t="shared" si="37"/>
        <v>104</v>
      </c>
      <c r="X90" s="107">
        <v>11</v>
      </c>
      <c r="Y90" s="107"/>
      <c r="Z90" s="107"/>
      <c r="AA90" s="105"/>
      <c r="AB90" s="105"/>
      <c r="AC90" s="24"/>
      <c r="AD90" s="20"/>
      <c r="AE90" s="16"/>
      <c r="AF90" s="20"/>
      <c r="AG90" s="16"/>
      <c r="AH90" s="20"/>
      <c r="AI90" s="20"/>
      <c r="AJ90" s="24"/>
      <c r="AK90" s="104">
        <f t="shared" si="44"/>
        <v>11</v>
      </c>
      <c r="AL90" s="104">
        <f t="shared" si="45"/>
        <v>0</v>
      </c>
      <c r="AM90" s="11">
        <f t="shared" ref="AM90" si="46">SUM(AK90:AL90)</f>
        <v>11</v>
      </c>
      <c r="AN90" s="13">
        <f t="shared" si="39"/>
        <v>110</v>
      </c>
      <c r="AO90" s="13">
        <f t="shared" si="40"/>
        <v>5</v>
      </c>
      <c r="AP90" s="13">
        <f t="shared" ref="AP90" si="47">SUM(AN90:AO90)</f>
        <v>115</v>
      </c>
      <c r="AR90" s="63">
        <f t="shared" si="26"/>
        <v>0</v>
      </c>
      <c r="AS90" s="63">
        <f t="shared" si="27"/>
        <v>0</v>
      </c>
      <c r="AT90" s="63">
        <f t="shared" si="28"/>
        <v>0</v>
      </c>
      <c r="AU90" s="63">
        <f t="shared" si="29"/>
        <v>5</v>
      </c>
      <c r="AV90" s="63">
        <f t="shared" si="42"/>
        <v>5</v>
      </c>
    </row>
    <row r="91" spans="1:50" s="8" customFormat="1" ht="15.75" customHeight="1">
      <c r="A91" s="64" t="s">
        <v>86</v>
      </c>
      <c r="B91" s="64" t="s">
        <v>88</v>
      </c>
      <c r="C91" s="19" t="s">
        <v>82</v>
      </c>
      <c r="D91" s="103">
        <v>104</v>
      </c>
      <c r="E91" s="16"/>
      <c r="F91" s="106">
        <f t="shared" si="35"/>
        <v>104</v>
      </c>
      <c r="G91" s="110">
        <v>17</v>
      </c>
      <c r="H91" s="110">
        <v>10</v>
      </c>
      <c r="I91" s="110">
        <v>2</v>
      </c>
      <c r="J91" s="110">
        <v>25</v>
      </c>
      <c r="K91" s="110">
        <v>30</v>
      </c>
      <c r="L91" s="110"/>
      <c r="M91" s="110"/>
      <c r="N91" s="110"/>
      <c r="O91" s="24"/>
      <c r="P91" s="20">
        <v>5</v>
      </c>
      <c r="Q91" s="16"/>
      <c r="R91" s="20"/>
      <c r="S91" s="108"/>
      <c r="T91" s="24"/>
      <c r="U91" s="104">
        <f t="shared" si="36"/>
        <v>84</v>
      </c>
      <c r="V91" s="104">
        <f t="shared" si="43"/>
        <v>5</v>
      </c>
      <c r="W91" s="104">
        <f t="shared" si="37"/>
        <v>89</v>
      </c>
      <c r="X91" s="105"/>
      <c r="Y91" s="107">
        <v>20</v>
      </c>
      <c r="Z91" s="107"/>
      <c r="AA91" s="105"/>
      <c r="AB91" s="105"/>
      <c r="AC91" s="24"/>
      <c r="AD91" s="20"/>
      <c r="AE91" s="16"/>
      <c r="AF91" s="20"/>
      <c r="AG91" s="16"/>
      <c r="AH91" s="20"/>
      <c r="AI91" s="20"/>
      <c r="AJ91" s="24"/>
      <c r="AK91" s="104">
        <f t="shared" si="44"/>
        <v>20</v>
      </c>
      <c r="AL91" s="104">
        <f t="shared" si="45"/>
        <v>0</v>
      </c>
      <c r="AM91" s="11">
        <f>SUM(AK91:AL91)</f>
        <v>20</v>
      </c>
      <c r="AN91" s="13">
        <f t="shared" si="39"/>
        <v>104</v>
      </c>
      <c r="AO91" s="13">
        <f t="shared" si="40"/>
        <v>5</v>
      </c>
      <c r="AP91" s="13">
        <f>SUM(AN91:AO91)</f>
        <v>109</v>
      </c>
      <c r="AR91" s="63">
        <f t="shared" si="26"/>
        <v>5</v>
      </c>
      <c r="AS91" s="63">
        <f t="shared" si="27"/>
        <v>0</v>
      </c>
      <c r="AT91" s="63">
        <f t="shared" si="28"/>
        <v>0</v>
      </c>
      <c r="AU91" s="63">
        <f t="shared" si="29"/>
        <v>0</v>
      </c>
      <c r="AV91" s="63">
        <f t="shared" si="42"/>
        <v>5</v>
      </c>
    </row>
    <row r="92" spans="1:50" s="9" customFormat="1" ht="15.75" customHeight="1">
      <c r="A92" s="125" t="s">
        <v>83</v>
      </c>
      <c r="B92" s="126"/>
      <c r="C92" s="127"/>
      <c r="D92" s="2">
        <f t="shared" ref="D92:Q92" si="48">SUM(D7:D91)</f>
        <v>3994</v>
      </c>
      <c r="E92" s="2">
        <f t="shared" si="48"/>
        <v>0</v>
      </c>
      <c r="F92" s="2">
        <f t="shared" si="48"/>
        <v>3994</v>
      </c>
      <c r="G92" s="1">
        <f t="shared" si="48"/>
        <v>1576</v>
      </c>
      <c r="H92" s="2">
        <f t="shared" si="48"/>
        <v>842</v>
      </c>
      <c r="I92" s="1">
        <f t="shared" si="48"/>
        <v>118</v>
      </c>
      <c r="J92" s="2">
        <f t="shared" si="48"/>
        <v>651</v>
      </c>
      <c r="K92" s="1">
        <f t="shared" si="48"/>
        <v>110</v>
      </c>
      <c r="L92" s="2">
        <f t="shared" si="48"/>
        <v>191</v>
      </c>
      <c r="M92" s="1">
        <f t="shared" si="48"/>
        <v>13</v>
      </c>
      <c r="N92" s="2">
        <f t="shared" si="48"/>
        <v>18</v>
      </c>
      <c r="O92" s="37">
        <f t="shared" si="48"/>
        <v>0</v>
      </c>
      <c r="P92" s="4">
        <f t="shared" si="48"/>
        <v>162</v>
      </c>
      <c r="Q92" s="2">
        <f t="shared" si="48"/>
        <v>60</v>
      </c>
      <c r="R92" s="4"/>
      <c r="S92" s="4">
        <f t="shared" ref="S92:Y92" si="49">SUM(S7:S91)</f>
        <v>159</v>
      </c>
      <c r="T92" s="37">
        <f t="shared" si="49"/>
        <v>0</v>
      </c>
      <c r="U92" s="38">
        <f t="shared" si="49"/>
        <v>3519</v>
      </c>
      <c r="V92" s="38">
        <f t="shared" si="49"/>
        <v>381</v>
      </c>
      <c r="W92" s="38">
        <f t="shared" si="49"/>
        <v>3900</v>
      </c>
      <c r="X92" s="3">
        <f t="shared" si="49"/>
        <v>131</v>
      </c>
      <c r="Y92" s="3">
        <f t="shared" si="49"/>
        <v>185</v>
      </c>
      <c r="Z92" s="3">
        <f t="shared" ref="Z92" si="50">SUM(Z7:Z91)</f>
        <v>72</v>
      </c>
      <c r="AA92" s="3">
        <f t="shared" ref="AA92:AP92" si="51">SUM(AA7:AA91)</f>
        <v>60</v>
      </c>
      <c r="AB92" s="3">
        <f t="shared" si="51"/>
        <v>27</v>
      </c>
      <c r="AC92" s="37">
        <f t="shared" si="51"/>
        <v>0</v>
      </c>
      <c r="AD92" s="4">
        <f t="shared" si="51"/>
        <v>0</v>
      </c>
      <c r="AE92" s="4">
        <f t="shared" si="51"/>
        <v>0</v>
      </c>
      <c r="AF92" s="4">
        <f t="shared" si="51"/>
        <v>0</v>
      </c>
      <c r="AG92" s="4">
        <f t="shared" si="51"/>
        <v>0</v>
      </c>
      <c r="AH92" s="14">
        <f t="shared" si="51"/>
        <v>0</v>
      </c>
      <c r="AI92" s="14">
        <f t="shared" si="51"/>
        <v>0</v>
      </c>
      <c r="AJ92" s="37">
        <f t="shared" si="51"/>
        <v>0</v>
      </c>
      <c r="AK92" s="38">
        <f t="shared" si="51"/>
        <v>475</v>
      </c>
      <c r="AL92" s="38">
        <f t="shared" si="51"/>
        <v>0</v>
      </c>
      <c r="AM92" s="38">
        <f t="shared" si="51"/>
        <v>475</v>
      </c>
      <c r="AN92" s="39">
        <f t="shared" si="51"/>
        <v>3994</v>
      </c>
      <c r="AO92" s="39">
        <f t="shared" si="51"/>
        <v>381</v>
      </c>
      <c r="AP92" s="39">
        <f t="shared" si="51"/>
        <v>4375</v>
      </c>
      <c r="AR92" s="60">
        <f>SUM(AR7:AR91)</f>
        <v>162</v>
      </c>
      <c r="AS92" s="60">
        <f>SUM(AS7:AS91)</f>
        <v>60</v>
      </c>
      <c r="AT92" s="60">
        <f>SUM(AT7:AT91)</f>
        <v>0</v>
      </c>
      <c r="AU92" s="60">
        <f>SUM(AU7:AU91)</f>
        <v>159</v>
      </c>
      <c r="AV92" s="60">
        <f>SUM(AV7:AV91)</f>
        <v>381</v>
      </c>
    </row>
    <row r="93" spans="1:50" s="36" customFormat="1" ht="15.75" customHeight="1">
      <c r="A93" s="55"/>
      <c r="B93" s="56"/>
      <c r="C93" s="57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9"/>
      <c r="V93" s="59"/>
      <c r="W93" s="59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9"/>
      <c r="AL93" s="59"/>
      <c r="AM93" s="59"/>
      <c r="AN93" s="59"/>
      <c r="AO93" s="59"/>
      <c r="AP93" s="59"/>
    </row>
    <row r="94" spans="1:50" s="23" customFormat="1" ht="15.75" customHeight="1">
      <c r="A94" s="113" t="s">
        <v>150</v>
      </c>
      <c r="B94" s="64" t="s">
        <v>61</v>
      </c>
      <c r="C94" s="84" t="s">
        <v>146</v>
      </c>
      <c r="D94" s="16">
        <v>15</v>
      </c>
      <c r="E94" s="16"/>
      <c r="F94" s="16">
        <f t="shared" ref="F94:F99" si="52">D94+E94</f>
        <v>15</v>
      </c>
      <c r="G94" s="22"/>
      <c r="H94" s="22"/>
      <c r="I94" s="22"/>
      <c r="J94" s="22"/>
      <c r="K94" s="22"/>
      <c r="L94" s="22"/>
      <c r="M94" s="22"/>
      <c r="N94" s="22"/>
      <c r="O94" s="24">
        <v>14</v>
      </c>
      <c r="P94" s="20"/>
      <c r="Q94" s="20"/>
      <c r="R94" s="20"/>
      <c r="S94" s="20"/>
      <c r="T94" s="24">
        <v>18</v>
      </c>
      <c r="U94" s="11">
        <f t="shared" ref="U94:U99" si="53">SUM(G94:O94)</f>
        <v>14</v>
      </c>
      <c r="V94" s="11">
        <f t="shared" ref="V94:V99" si="54">SUM(P94:T94)</f>
        <v>18</v>
      </c>
      <c r="W94" s="11">
        <f t="shared" ref="W94:W99" si="55">U94+V94</f>
        <v>32</v>
      </c>
      <c r="X94" s="12"/>
      <c r="Y94" s="12"/>
      <c r="Z94" s="12"/>
      <c r="AA94" s="12"/>
      <c r="AB94" s="12"/>
      <c r="AC94" s="24">
        <v>1</v>
      </c>
      <c r="AD94" s="10"/>
      <c r="AE94" s="10"/>
      <c r="AF94" s="10"/>
      <c r="AG94" s="10"/>
      <c r="AH94" s="10"/>
      <c r="AI94" s="10"/>
      <c r="AJ94" s="24">
        <v>2</v>
      </c>
      <c r="AK94" s="11">
        <f t="shared" ref="AK94:AK99" si="56">SUM(X94:AC94)</f>
        <v>1</v>
      </c>
      <c r="AL94" s="11">
        <f t="shared" ref="AL94:AL99" si="57">SUM(AD94:AJ94)</f>
        <v>2</v>
      </c>
      <c r="AM94" s="11">
        <f t="shared" ref="AM94:AM99" si="58">SUM(AK94:AL94)</f>
        <v>3</v>
      </c>
      <c r="AN94" s="13">
        <f t="shared" ref="AN94:AO99" si="59">U94+AK94</f>
        <v>15</v>
      </c>
      <c r="AO94" s="13">
        <f t="shared" si="59"/>
        <v>20</v>
      </c>
      <c r="AP94" s="13">
        <f t="shared" ref="AP94:AP99" si="60">SUM(AN94:AO94)</f>
        <v>35</v>
      </c>
    </row>
    <row r="95" spans="1:50" s="23" customFormat="1" ht="15.75" customHeight="1">
      <c r="A95" s="114"/>
      <c r="B95" s="64" t="s">
        <v>61</v>
      </c>
      <c r="C95" s="84" t="s">
        <v>147</v>
      </c>
      <c r="D95" s="16">
        <v>10</v>
      </c>
      <c r="E95" s="16"/>
      <c r="F95" s="16">
        <f t="shared" si="52"/>
        <v>10</v>
      </c>
      <c r="G95" s="22"/>
      <c r="H95" s="22"/>
      <c r="I95" s="22"/>
      <c r="J95" s="22"/>
      <c r="K95" s="22"/>
      <c r="L95" s="22"/>
      <c r="M95" s="22"/>
      <c r="N95" s="22"/>
      <c r="O95" s="24">
        <v>9</v>
      </c>
      <c r="P95" s="20"/>
      <c r="Q95" s="20"/>
      <c r="R95" s="20"/>
      <c r="S95" s="20"/>
      <c r="T95" s="24">
        <v>22</v>
      </c>
      <c r="U95" s="11">
        <f t="shared" si="53"/>
        <v>9</v>
      </c>
      <c r="V95" s="11">
        <f t="shared" si="54"/>
        <v>22</v>
      </c>
      <c r="W95" s="11">
        <f t="shared" si="55"/>
        <v>31</v>
      </c>
      <c r="X95" s="12"/>
      <c r="Y95" s="12"/>
      <c r="Z95" s="12"/>
      <c r="AA95" s="12"/>
      <c r="AB95" s="12"/>
      <c r="AC95" s="24">
        <v>1</v>
      </c>
      <c r="AD95" s="10"/>
      <c r="AE95" s="10"/>
      <c r="AF95" s="10"/>
      <c r="AG95" s="10"/>
      <c r="AH95" s="10"/>
      <c r="AI95" s="10"/>
      <c r="AJ95" s="24">
        <v>3</v>
      </c>
      <c r="AK95" s="11">
        <f t="shared" si="56"/>
        <v>1</v>
      </c>
      <c r="AL95" s="11">
        <f t="shared" si="57"/>
        <v>3</v>
      </c>
      <c r="AM95" s="11">
        <f t="shared" si="58"/>
        <v>4</v>
      </c>
      <c r="AN95" s="13">
        <f t="shared" si="59"/>
        <v>10</v>
      </c>
      <c r="AO95" s="13">
        <f t="shared" si="59"/>
        <v>25</v>
      </c>
      <c r="AP95" s="13">
        <f t="shared" si="60"/>
        <v>35</v>
      </c>
    </row>
    <row r="96" spans="1:50" s="23" customFormat="1" ht="15.75" customHeight="1">
      <c r="A96" s="114"/>
      <c r="B96" s="64" t="s">
        <v>61</v>
      </c>
      <c r="C96" s="111" t="s">
        <v>163</v>
      </c>
      <c r="D96" s="16">
        <v>12</v>
      </c>
      <c r="E96" s="16"/>
      <c r="F96" s="16">
        <f t="shared" si="52"/>
        <v>12</v>
      </c>
      <c r="G96" s="22"/>
      <c r="H96" s="22"/>
      <c r="I96" s="22"/>
      <c r="J96" s="22"/>
      <c r="K96" s="22"/>
      <c r="L96" s="22"/>
      <c r="M96" s="22"/>
      <c r="N96" s="22"/>
      <c r="O96" s="24">
        <v>11</v>
      </c>
      <c r="P96" s="20"/>
      <c r="Q96" s="20"/>
      <c r="R96" s="20"/>
      <c r="S96" s="20"/>
      <c r="T96" s="24">
        <v>21</v>
      </c>
      <c r="U96" s="11">
        <f t="shared" si="53"/>
        <v>11</v>
      </c>
      <c r="V96" s="11">
        <f t="shared" si="54"/>
        <v>21</v>
      </c>
      <c r="W96" s="11">
        <f t="shared" si="55"/>
        <v>32</v>
      </c>
      <c r="X96" s="12"/>
      <c r="Y96" s="12"/>
      <c r="Z96" s="12"/>
      <c r="AA96" s="12"/>
      <c r="AB96" s="12"/>
      <c r="AC96" s="24">
        <v>1</v>
      </c>
      <c r="AD96" s="10"/>
      <c r="AE96" s="10"/>
      <c r="AF96" s="10"/>
      <c r="AG96" s="10"/>
      <c r="AH96" s="10"/>
      <c r="AI96" s="10"/>
      <c r="AJ96" s="24">
        <v>2</v>
      </c>
      <c r="AK96" s="11">
        <f t="shared" si="56"/>
        <v>1</v>
      </c>
      <c r="AL96" s="11">
        <f t="shared" si="57"/>
        <v>2</v>
      </c>
      <c r="AM96" s="11">
        <f t="shared" si="58"/>
        <v>3</v>
      </c>
      <c r="AN96" s="13">
        <f t="shared" si="59"/>
        <v>12</v>
      </c>
      <c r="AO96" s="13">
        <f t="shared" si="59"/>
        <v>23</v>
      </c>
      <c r="AP96" s="13">
        <f t="shared" si="60"/>
        <v>35</v>
      </c>
    </row>
    <row r="97" spans="1:42" s="23" customFormat="1" ht="15.75" customHeight="1">
      <c r="A97" s="114"/>
      <c r="B97" s="64" t="s">
        <v>88</v>
      </c>
      <c r="C97" s="84" t="s">
        <v>162</v>
      </c>
      <c r="D97" s="16">
        <v>10</v>
      </c>
      <c r="E97" s="16"/>
      <c r="F97" s="16">
        <f t="shared" si="52"/>
        <v>10</v>
      </c>
      <c r="G97" s="22"/>
      <c r="H97" s="22"/>
      <c r="I97" s="22"/>
      <c r="J97" s="22"/>
      <c r="K97" s="22"/>
      <c r="L97" s="22"/>
      <c r="M97" s="22"/>
      <c r="N97" s="22"/>
      <c r="O97" s="24">
        <v>9</v>
      </c>
      <c r="P97" s="20"/>
      <c r="Q97" s="20"/>
      <c r="R97" s="20"/>
      <c r="S97" s="20"/>
      <c r="T97" s="24">
        <v>22</v>
      </c>
      <c r="U97" s="11">
        <f t="shared" si="53"/>
        <v>9</v>
      </c>
      <c r="V97" s="11">
        <f t="shared" si="54"/>
        <v>22</v>
      </c>
      <c r="W97" s="11">
        <f t="shared" si="55"/>
        <v>31</v>
      </c>
      <c r="X97" s="12"/>
      <c r="Y97" s="12"/>
      <c r="Z97" s="12"/>
      <c r="AA97" s="12"/>
      <c r="AB97" s="12"/>
      <c r="AC97" s="24">
        <v>1</v>
      </c>
      <c r="AD97" s="10"/>
      <c r="AE97" s="10"/>
      <c r="AF97" s="10"/>
      <c r="AG97" s="10"/>
      <c r="AH97" s="10"/>
      <c r="AI97" s="10"/>
      <c r="AJ97" s="24">
        <v>3</v>
      </c>
      <c r="AK97" s="11">
        <f t="shared" si="56"/>
        <v>1</v>
      </c>
      <c r="AL97" s="11">
        <f t="shared" si="57"/>
        <v>3</v>
      </c>
      <c r="AM97" s="11">
        <f t="shared" si="58"/>
        <v>4</v>
      </c>
      <c r="AN97" s="13">
        <f t="shared" si="59"/>
        <v>10</v>
      </c>
      <c r="AO97" s="13">
        <f t="shared" si="59"/>
        <v>25</v>
      </c>
      <c r="AP97" s="13">
        <f t="shared" si="60"/>
        <v>35</v>
      </c>
    </row>
    <row r="98" spans="1:42" s="23" customFormat="1" ht="15.75" customHeight="1">
      <c r="A98" s="114"/>
      <c r="B98" s="64" t="s">
        <v>88</v>
      </c>
      <c r="C98" s="84" t="s">
        <v>148</v>
      </c>
      <c r="D98" s="16">
        <v>10</v>
      </c>
      <c r="E98" s="16"/>
      <c r="F98" s="16">
        <f t="shared" si="52"/>
        <v>10</v>
      </c>
      <c r="G98" s="22"/>
      <c r="H98" s="22"/>
      <c r="I98" s="22"/>
      <c r="J98" s="22"/>
      <c r="K98" s="22"/>
      <c r="L98" s="22"/>
      <c r="M98" s="22"/>
      <c r="N98" s="22"/>
      <c r="O98" s="24">
        <v>9</v>
      </c>
      <c r="P98" s="20"/>
      <c r="Q98" s="20"/>
      <c r="R98" s="20"/>
      <c r="S98" s="20"/>
      <c r="T98" s="24">
        <v>18</v>
      </c>
      <c r="U98" s="11">
        <f t="shared" si="53"/>
        <v>9</v>
      </c>
      <c r="V98" s="11">
        <f t="shared" si="54"/>
        <v>18</v>
      </c>
      <c r="W98" s="11">
        <f t="shared" si="55"/>
        <v>27</v>
      </c>
      <c r="X98" s="12"/>
      <c r="Y98" s="12"/>
      <c r="Z98" s="12"/>
      <c r="AA98" s="12"/>
      <c r="AB98" s="12"/>
      <c r="AC98" s="24">
        <v>1</v>
      </c>
      <c r="AD98" s="10"/>
      <c r="AE98" s="10"/>
      <c r="AF98" s="10"/>
      <c r="AG98" s="10"/>
      <c r="AH98" s="10"/>
      <c r="AI98" s="10"/>
      <c r="AJ98" s="24">
        <v>2</v>
      </c>
      <c r="AK98" s="11">
        <f t="shared" si="56"/>
        <v>1</v>
      </c>
      <c r="AL98" s="11">
        <f t="shared" si="57"/>
        <v>2</v>
      </c>
      <c r="AM98" s="11">
        <f t="shared" si="58"/>
        <v>3</v>
      </c>
      <c r="AN98" s="13">
        <f t="shared" si="59"/>
        <v>10</v>
      </c>
      <c r="AO98" s="13">
        <f t="shared" si="59"/>
        <v>20</v>
      </c>
      <c r="AP98" s="13">
        <f t="shared" si="60"/>
        <v>30</v>
      </c>
    </row>
    <row r="99" spans="1:42" s="23" customFormat="1" ht="15.75" customHeight="1">
      <c r="A99" s="114"/>
      <c r="B99" s="64" t="s">
        <v>65</v>
      </c>
      <c r="C99" s="82" t="s">
        <v>149</v>
      </c>
      <c r="D99" s="16">
        <v>8</v>
      </c>
      <c r="E99" s="16"/>
      <c r="F99" s="16">
        <f t="shared" si="52"/>
        <v>8</v>
      </c>
      <c r="G99" s="22"/>
      <c r="H99" s="22"/>
      <c r="I99" s="22"/>
      <c r="J99" s="22"/>
      <c r="K99" s="22"/>
      <c r="L99" s="22"/>
      <c r="M99" s="22"/>
      <c r="N99" s="22"/>
      <c r="O99" s="24">
        <v>7</v>
      </c>
      <c r="P99" s="20"/>
      <c r="Q99" s="20"/>
      <c r="R99" s="20"/>
      <c r="S99" s="20"/>
      <c r="T99" s="24">
        <v>20</v>
      </c>
      <c r="U99" s="11">
        <f t="shared" si="53"/>
        <v>7</v>
      </c>
      <c r="V99" s="11">
        <f t="shared" si="54"/>
        <v>20</v>
      </c>
      <c r="W99" s="11">
        <f t="shared" si="55"/>
        <v>27</v>
      </c>
      <c r="X99" s="12"/>
      <c r="Y99" s="12"/>
      <c r="Z99" s="12"/>
      <c r="AA99" s="12"/>
      <c r="AB99" s="12"/>
      <c r="AC99" s="24">
        <v>1</v>
      </c>
      <c r="AD99" s="10"/>
      <c r="AE99" s="10"/>
      <c r="AF99" s="10"/>
      <c r="AG99" s="10"/>
      <c r="AH99" s="10"/>
      <c r="AI99" s="10"/>
      <c r="AJ99" s="24">
        <v>2</v>
      </c>
      <c r="AK99" s="11">
        <f t="shared" si="56"/>
        <v>1</v>
      </c>
      <c r="AL99" s="11">
        <f t="shared" si="57"/>
        <v>2</v>
      </c>
      <c r="AM99" s="11">
        <f t="shared" si="58"/>
        <v>3</v>
      </c>
      <c r="AN99" s="13">
        <f t="shared" si="59"/>
        <v>8</v>
      </c>
      <c r="AO99" s="13">
        <f t="shared" si="59"/>
        <v>22</v>
      </c>
      <c r="AP99" s="13">
        <f t="shared" si="60"/>
        <v>30</v>
      </c>
    </row>
    <row r="100" spans="1:42" s="18" customFormat="1" ht="15.75" customHeight="1">
      <c r="A100" s="115"/>
      <c r="B100" s="116" t="s">
        <v>83</v>
      </c>
      <c r="C100" s="116"/>
      <c r="D100" s="15">
        <f>SUM(D94:D99)</f>
        <v>65</v>
      </c>
      <c r="E100" s="15">
        <f t="shared" ref="E100:AP100" si="61">SUM(E94:E99)</f>
        <v>0</v>
      </c>
      <c r="F100" s="15">
        <f t="shared" si="61"/>
        <v>65</v>
      </c>
      <c r="G100" s="15">
        <f t="shared" si="61"/>
        <v>0</v>
      </c>
      <c r="H100" s="15">
        <f t="shared" si="61"/>
        <v>0</v>
      </c>
      <c r="I100" s="15">
        <f t="shared" si="61"/>
        <v>0</v>
      </c>
      <c r="J100" s="15">
        <f t="shared" si="61"/>
        <v>0</v>
      </c>
      <c r="K100" s="15">
        <f t="shared" si="61"/>
        <v>0</v>
      </c>
      <c r="L100" s="15">
        <f t="shared" si="61"/>
        <v>0</v>
      </c>
      <c r="M100" s="15">
        <f t="shared" si="61"/>
        <v>0</v>
      </c>
      <c r="N100" s="15">
        <f t="shared" si="61"/>
        <v>0</v>
      </c>
      <c r="O100" s="15">
        <f t="shared" si="61"/>
        <v>59</v>
      </c>
      <c r="P100" s="15">
        <f t="shared" si="61"/>
        <v>0</v>
      </c>
      <c r="Q100" s="15">
        <f t="shared" si="61"/>
        <v>0</v>
      </c>
      <c r="R100" s="15">
        <f t="shared" si="61"/>
        <v>0</v>
      </c>
      <c r="S100" s="15">
        <f t="shared" si="61"/>
        <v>0</v>
      </c>
      <c r="T100" s="15">
        <f t="shared" si="61"/>
        <v>121</v>
      </c>
      <c r="U100" s="15">
        <f t="shared" si="61"/>
        <v>59</v>
      </c>
      <c r="V100" s="15">
        <f t="shared" si="61"/>
        <v>121</v>
      </c>
      <c r="W100" s="15">
        <f t="shared" si="61"/>
        <v>180</v>
      </c>
      <c r="X100" s="15">
        <f t="shared" si="61"/>
        <v>0</v>
      </c>
      <c r="Y100" s="15">
        <f t="shared" si="61"/>
        <v>0</v>
      </c>
      <c r="Z100" s="15">
        <f t="shared" si="61"/>
        <v>0</v>
      </c>
      <c r="AA100" s="15">
        <f t="shared" si="61"/>
        <v>0</v>
      </c>
      <c r="AB100" s="15">
        <f t="shared" si="61"/>
        <v>0</v>
      </c>
      <c r="AC100" s="15">
        <f t="shared" si="61"/>
        <v>6</v>
      </c>
      <c r="AD100" s="15">
        <f t="shared" si="61"/>
        <v>0</v>
      </c>
      <c r="AE100" s="15">
        <f t="shared" si="61"/>
        <v>0</v>
      </c>
      <c r="AF100" s="15">
        <f t="shared" si="61"/>
        <v>0</v>
      </c>
      <c r="AG100" s="15">
        <f t="shared" si="61"/>
        <v>0</v>
      </c>
      <c r="AH100" s="15">
        <f t="shared" si="61"/>
        <v>0</v>
      </c>
      <c r="AI100" s="15">
        <f t="shared" si="61"/>
        <v>0</v>
      </c>
      <c r="AJ100" s="15">
        <f t="shared" si="61"/>
        <v>14</v>
      </c>
      <c r="AK100" s="15">
        <f t="shared" si="61"/>
        <v>6</v>
      </c>
      <c r="AL100" s="15">
        <f t="shared" si="61"/>
        <v>14</v>
      </c>
      <c r="AM100" s="15">
        <f t="shared" si="61"/>
        <v>20</v>
      </c>
      <c r="AN100" s="15">
        <f t="shared" si="61"/>
        <v>65</v>
      </c>
      <c r="AO100" s="15">
        <f t="shared" si="61"/>
        <v>135</v>
      </c>
      <c r="AP100" s="15">
        <f t="shared" si="61"/>
        <v>200</v>
      </c>
    </row>
    <row r="101" spans="1:42" s="9" customFormat="1" ht="15.75" customHeight="1">
      <c r="A101" s="116" t="s">
        <v>123</v>
      </c>
      <c r="B101" s="116"/>
      <c r="C101" s="116"/>
      <c r="D101" s="65">
        <f t="shared" ref="D101:AP101" si="62">D100+D92</f>
        <v>4059</v>
      </c>
      <c r="E101" s="65">
        <f t="shared" si="62"/>
        <v>0</v>
      </c>
      <c r="F101" s="65">
        <f t="shared" si="62"/>
        <v>4059</v>
      </c>
      <c r="G101" s="65">
        <f t="shared" si="62"/>
        <v>1576</v>
      </c>
      <c r="H101" s="65">
        <f t="shared" si="62"/>
        <v>842</v>
      </c>
      <c r="I101" s="65">
        <f t="shared" si="62"/>
        <v>118</v>
      </c>
      <c r="J101" s="65">
        <f t="shared" si="62"/>
        <v>651</v>
      </c>
      <c r="K101" s="65">
        <f t="shared" si="62"/>
        <v>110</v>
      </c>
      <c r="L101" s="65">
        <f t="shared" si="62"/>
        <v>191</v>
      </c>
      <c r="M101" s="65">
        <f t="shared" si="62"/>
        <v>13</v>
      </c>
      <c r="N101" s="65">
        <f t="shared" si="62"/>
        <v>18</v>
      </c>
      <c r="O101" s="65">
        <f t="shared" si="62"/>
        <v>59</v>
      </c>
      <c r="P101" s="65">
        <f t="shared" si="62"/>
        <v>162</v>
      </c>
      <c r="Q101" s="65">
        <f t="shared" si="62"/>
        <v>60</v>
      </c>
      <c r="R101" s="65">
        <f t="shared" si="62"/>
        <v>0</v>
      </c>
      <c r="S101" s="65">
        <f t="shared" si="62"/>
        <v>159</v>
      </c>
      <c r="T101" s="65">
        <f t="shared" si="62"/>
        <v>121</v>
      </c>
      <c r="U101" s="65">
        <f t="shared" si="62"/>
        <v>3578</v>
      </c>
      <c r="V101" s="65">
        <f t="shared" si="62"/>
        <v>502</v>
      </c>
      <c r="W101" s="65">
        <f t="shared" si="62"/>
        <v>4080</v>
      </c>
      <c r="X101" s="65">
        <f t="shared" si="62"/>
        <v>131</v>
      </c>
      <c r="Y101" s="65">
        <f t="shared" si="62"/>
        <v>185</v>
      </c>
      <c r="Z101" s="65">
        <f t="shared" si="62"/>
        <v>72</v>
      </c>
      <c r="AA101" s="65">
        <f t="shared" si="62"/>
        <v>60</v>
      </c>
      <c r="AB101" s="65">
        <f t="shared" si="62"/>
        <v>27</v>
      </c>
      <c r="AC101" s="65">
        <f t="shared" si="62"/>
        <v>6</v>
      </c>
      <c r="AD101" s="65">
        <f t="shared" si="62"/>
        <v>0</v>
      </c>
      <c r="AE101" s="65">
        <f t="shared" si="62"/>
        <v>0</v>
      </c>
      <c r="AF101" s="65">
        <f t="shared" si="62"/>
        <v>0</v>
      </c>
      <c r="AG101" s="65">
        <f t="shared" si="62"/>
        <v>0</v>
      </c>
      <c r="AH101" s="65">
        <f t="shared" si="62"/>
        <v>0</v>
      </c>
      <c r="AI101" s="65">
        <f t="shared" si="62"/>
        <v>0</v>
      </c>
      <c r="AJ101" s="65">
        <f t="shared" si="62"/>
        <v>14</v>
      </c>
      <c r="AK101" s="65">
        <f t="shared" si="62"/>
        <v>481</v>
      </c>
      <c r="AL101" s="65">
        <f t="shared" si="62"/>
        <v>14</v>
      </c>
      <c r="AM101" s="65">
        <f t="shared" si="62"/>
        <v>495</v>
      </c>
      <c r="AN101" s="65">
        <f t="shared" si="62"/>
        <v>4059</v>
      </c>
      <c r="AO101" s="65">
        <f t="shared" si="62"/>
        <v>516</v>
      </c>
      <c r="AP101" s="65">
        <f t="shared" si="62"/>
        <v>4575</v>
      </c>
    </row>
    <row r="102" spans="1:42" ht="18" customHeight="1"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</row>
    <row r="103" spans="1:42" ht="15" hidden="1" customHeight="1">
      <c r="C103" s="26"/>
      <c r="D103" s="25"/>
      <c r="E103" s="67" t="s">
        <v>131</v>
      </c>
      <c r="F103" s="112" t="s">
        <v>0</v>
      </c>
      <c r="G103" s="112"/>
      <c r="H103" s="67" t="s">
        <v>122</v>
      </c>
      <c r="I103" s="67" t="s">
        <v>113</v>
      </c>
    </row>
    <row r="104" spans="1:42" s="6" customFormat="1" ht="15" hidden="1" customHeight="1">
      <c r="A104" s="5"/>
      <c r="B104" s="5"/>
      <c r="C104" s="35"/>
      <c r="D104" s="25"/>
      <c r="E104" s="67" t="s">
        <v>121</v>
      </c>
      <c r="F104" s="67">
        <f>U101</f>
        <v>3578</v>
      </c>
      <c r="G104" s="33">
        <f>F104/$F$106</f>
        <v>0.8814979058881498</v>
      </c>
      <c r="H104" s="34">
        <f>V101</f>
        <v>502</v>
      </c>
      <c r="I104" s="32">
        <f>F104+H104</f>
        <v>4080</v>
      </c>
      <c r="J104" s="21">
        <f>I104/$I$106</f>
        <v>0.8918032786885246</v>
      </c>
      <c r="V104" s="21"/>
      <c r="AL104" s="21"/>
    </row>
    <row r="105" spans="1:42" s="6" customFormat="1" ht="15" hidden="1" customHeight="1">
      <c r="A105" s="5"/>
      <c r="B105" s="5"/>
      <c r="C105" s="35"/>
      <c r="D105" s="25"/>
      <c r="E105" s="67" t="s">
        <v>120</v>
      </c>
      <c r="F105" s="67">
        <f>AK101</f>
        <v>481</v>
      </c>
      <c r="G105" s="33">
        <f t="shared" ref="G105" si="63">F105/$F$106</f>
        <v>0.11850209411185021</v>
      </c>
      <c r="H105" s="34">
        <f>AL101</f>
        <v>14</v>
      </c>
      <c r="I105" s="32">
        <f>F105+H105</f>
        <v>495</v>
      </c>
      <c r="J105" s="21">
        <f t="shared" ref="J105" si="64">I105/$I$106</f>
        <v>0.10819672131147541</v>
      </c>
      <c r="V105" s="21"/>
      <c r="AL105" s="21"/>
    </row>
    <row r="106" spans="1:42" s="6" customFormat="1" ht="15" hidden="1" customHeight="1">
      <c r="A106" s="5"/>
      <c r="B106" s="5"/>
      <c r="C106" s="26"/>
      <c r="D106" s="25"/>
      <c r="E106" s="67" t="s">
        <v>119</v>
      </c>
      <c r="F106" s="67">
        <f>SUM(F104:F105)</f>
        <v>4059</v>
      </c>
      <c r="G106" s="67"/>
      <c r="H106" s="67">
        <f>SUM(H104:H105)</f>
        <v>516</v>
      </c>
      <c r="I106" s="67">
        <f>SUM(I104:I105)</f>
        <v>4575</v>
      </c>
    </row>
    <row r="107" spans="1:42" ht="15" hidden="1" customHeight="1">
      <c r="C107" s="26" t="s">
        <v>118</v>
      </c>
      <c r="D107" s="25"/>
      <c r="E107" s="25"/>
      <c r="F107" s="25"/>
      <c r="G107" s="25"/>
      <c r="H107" s="25"/>
      <c r="I107" s="25"/>
    </row>
    <row r="108" spans="1:42" ht="15" hidden="1" customHeight="1">
      <c r="C108" s="68" t="s">
        <v>117</v>
      </c>
      <c r="D108" s="117" t="s">
        <v>116</v>
      </c>
      <c r="E108" s="118"/>
      <c r="F108" s="119"/>
      <c r="G108" s="68" t="s">
        <v>115</v>
      </c>
      <c r="H108" s="68" t="s">
        <v>114</v>
      </c>
      <c r="I108" s="68" t="s">
        <v>113</v>
      </c>
    </row>
    <row r="109" spans="1:42" ht="15" hidden="1" customHeight="1">
      <c r="C109" s="28" t="s">
        <v>112</v>
      </c>
      <c r="D109" s="120">
        <v>0.11</v>
      </c>
      <c r="E109" s="121">
        <v>5.5E-2</v>
      </c>
      <c r="F109" s="69">
        <v>0.04</v>
      </c>
      <c r="G109" s="31">
        <f>$D$101*F109</f>
        <v>162.36000000000001</v>
      </c>
      <c r="H109" s="28">
        <f>AR92</f>
        <v>162</v>
      </c>
      <c r="I109" s="112">
        <f>SUM(H109:H111)</f>
        <v>222</v>
      </c>
    </row>
    <row r="110" spans="1:42" ht="15" hidden="1" customHeight="1">
      <c r="C110" s="28" t="s">
        <v>111</v>
      </c>
      <c r="D110" s="120"/>
      <c r="E110" s="121"/>
      <c r="F110" s="70">
        <v>1.4999999999999999E-2</v>
      </c>
      <c r="G110" s="31">
        <f t="shared" ref="G110:G111" si="65">$D$101*F110</f>
        <v>60.884999999999998</v>
      </c>
      <c r="H110" s="28">
        <f>AS92</f>
        <v>60</v>
      </c>
      <c r="I110" s="112"/>
    </row>
    <row r="111" spans="1:42" ht="15" hidden="1" customHeight="1">
      <c r="C111" s="28" t="s">
        <v>110</v>
      </c>
      <c r="D111" s="120"/>
      <c r="E111" s="121"/>
      <c r="F111" s="30">
        <v>5.5E-2</v>
      </c>
      <c r="G111" s="29">
        <f t="shared" si="65"/>
        <v>223.245</v>
      </c>
      <c r="H111" s="28">
        <f>AT92</f>
        <v>0</v>
      </c>
      <c r="I111" s="112"/>
    </row>
    <row r="112" spans="1:42" ht="15" hidden="1" customHeight="1">
      <c r="C112" s="28" t="s">
        <v>109</v>
      </c>
      <c r="D112" s="120"/>
      <c r="E112" s="122">
        <v>0.11</v>
      </c>
      <c r="F112" s="123"/>
      <c r="G112" s="29">
        <f>$D$101*E112</f>
        <v>446.49</v>
      </c>
      <c r="H112" s="28">
        <f>T100+AJ100</f>
        <v>135</v>
      </c>
      <c r="I112" s="27"/>
    </row>
    <row r="113" spans="1:50" s="6" customFormat="1" ht="15" hidden="1" customHeight="1">
      <c r="A113" s="5"/>
      <c r="B113" s="5"/>
      <c r="C113" s="28" t="s">
        <v>108</v>
      </c>
      <c r="D113" s="112" t="s">
        <v>107</v>
      </c>
      <c r="E113" s="112"/>
      <c r="F113" s="112"/>
      <c r="G113" s="27"/>
      <c r="H113" s="28">
        <f>$S$92</f>
        <v>159</v>
      </c>
      <c r="I113" s="27"/>
      <c r="AQ113" s="5"/>
      <c r="AR113" s="5"/>
      <c r="AS113" s="5"/>
      <c r="AT113" s="5"/>
      <c r="AU113" s="5"/>
      <c r="AV113" s="5"/>
      <c r="AW113" s="5"/>
      <c r="AX113" s="5"/>
    </row>
    <row r="114" spans="1:50" s="6" customFormat="1" ht="15" hidden="1" customHeight="1">
      <c r="A114" s="5"/>
      <c r="B114" s="5"/>
      <c r="C114" s="26"/>
      <c r="D114" s="25"/>
      <c r="E114" s="25"/>
      <c r="F114" s="25"/>
      <c r="G114" s="25"/>
      <c r="H114" s="66">
        <f>SUM(H109:H113)</f>
        <v>516</v>
      </c>
      <c r="I114" s="25"/>
      <c r="AQ114" s="5"/>
      <c r="AR114" s="5"/>
      <c r="AS114" s="5"/>
      <c r="AT114" s="5"/>
      <c r="AU114" s="5"/>
      <c r="AV114" s="5"/>
      <c r="AW114" s="5"/>
      <c r="AX114" s="5"/>
    </row>
  </sheetData>
  <mergeCells count="57">
    <mergeCell ref="A1:AP1"/>
    <mergeCell ref="A2:A5"/>
    <mergeCell ref="B2:B5"/>
    <mergeCell ref="C2:C5"/>
    <mergeCell ref="D2:D5"/>
    <mergeCell ref="E2:E5"/>
    <mergeCell ref="F2:F5"/>
    <mergeCell ref="G2:W2"/>
    <mergeCell ref="X2:AM2"/>
    <mergeCell ref="AN2:AP4"/>
    <mergeCell ref="X3:AC3"/>
    <mergeCell ref="AD3:AJ3"/>
    <mergeCell ref="AK3:AM4"/>
    <mergeCell ref="G4:G5"/>
    <mergeCell ref="H4:H5"/>
    <mergeCell ref="I4:I5"/>
    <mergeCell ref="Q4:Q5"/>
    <mergeCell ref="R4:R5"/>
    <mergeCell ref="G3:O3"/>
    <mergeCell ref="P3:S3"/>
    <mergeCell ref="U3:W3"/>
    <mergeCell ref="AA5:AB5"/>
    <mergeCell ref="AD5:AE5"/>
    <mergeCell ref="AF5:AG5"/>
    <mergeCell ref="AH5:AI5"/>
    <mergeCell ref="A15:A19"/>
    <mergeCell ref="J4:J5"/>
    <mergeCell ref="K4:K5"/>
    <mergeCell ref="S4:S5"/>
    <mergeCell ref="T4:T5"/>
    <mergeCell ref="U4:U5"/>
    <mergeCell ref="V4:V5"/>
    <mergeCell ref="W4:W5"/>
    <mergeCell ref="X5:Z5"/>
    <mergeCell ref="L4:N4"/>
    <mergeCell ref="O4:O5"/>
    <mergeCell ref="P4:P5"/>
    <mergeCell ref="I109:I111"/>
    <mergeCell ref="E112:F112"/>
    <mergeCell ref="A62:A68"/>
    <mergeCell ref="A69:A82"/>
    <mergeCell ref="A83:A89"/>
    <mergeCell ref="A92:C92"/>
    <mergeCell ref="A94:A100"/>
    <mergeCell ref="B100:C100"/>
    <mergeCell ref="D113:F113"/>
    <mergeCell ref="A7:A14"/>
    <mergeCell ref="A43:A54"/>
    <mergeCell ref="A35:A42"/>
    <mergeCell ref="A101:C101"/>
    <mergeCell ref="F103:G103"/>
    <mergeCell ref="D108:F108"/>
    <mergeCell ref="D109:D112"/>
    <mergeCell ref="E109:E111"/>
    <mergeCell ref="A20:A26"/>
    <mergeCell ref="A27:A34"/>
    <mergeCell ref="A55:A61"/>
  </mergeCells>
  <phoneticPr fontId="13" type="noConversion"/>
  <conditionalFormatting sqref="K91:K99 K54:K59 K8:K38 K43:K52 K61:K62 K65:K89">
    <cfRule type="cellIs" dxfId="12" priority="13" operator="notEqual">
      <formula>#REF!</formula>
    </cfRule>
  </conditionalFormatting>
  <conditionalFormatting sqref="K60">
    <cfRule type="cellIs" dxfId="11" priority="12" operator="notEqual">
      <formula>#REF!</formula>
    </cfRule>
  </conditionalFormatting>
  <conditionalFormatting sqref="AN91:AN99 AN7:AN38 AN43:AN52 AN54:AN62 AN65:AN89">
    <cfRule type="cellIs" dxfId="10" priority="11" operator="notEqual">
      <formula>F7</formula>
    </cfRule>
  </conditionalFormatting>
  <conditionalFormatting sqref="K90">
    <cfRule type="cellIs" dxfId="9" priority="10" operator="notEqual">
      <formula>#REF!</formula>
    </cfRule>
  </conditionalFormatting>
  <conditionalFormatting sqref="AN90">
    <cfRule type="cellIs" dxfId="8" priority="9" operator="notEqual">
      <formula>F90</formula>
    </cfRule>
  </conditionalFormatting>
  <conditionalFormatting sqref="K53">
    <cfRule type="cellIs" dxfId="7" priority="8" operator="notEqual">
      <formula>#REF!</formula>
    </cfRule>
  </conditionalFormatting>
  <conditionalFormatting sqref="AN53">
    <cfRule type="cellIs" dxfId="6" priority="7" operator="notEqual">
      <formula>F53</formula>
    </cfRule>
  </conditionalFormatting>
  <conditionalFormatting sqref="K39:K42">
    <cfRule type="cellIs" dxfId="5" priority="6" operator="notEqual">
      <formula>#REF!</formula>
    </cfRule>
  </conditionalFormatting>
  <conditionalFormatting sqref="AN39:AN42">
    <cfRule type="cellIs" dxfId="4" priority="5" operator="notEqual">
      <formula>F39</formula>
    </cfRule>
  </conditionalFormatting>
  <conditionalFormatting sqref="K63">
    <cfRule type="cellIs" dxfId="3" priority="4" operator="notEqual">
      <formula>#REF!</formula>
    </cfRule>
  </conditionalFormatting>
  <conditionalFormatting sqref="AN63">
    <cfRule type="cellIs" dxfId="2" priority="3" operator="notEqual">
      <formula>F63</formula>
    </cfRule>
  </conditionalFormatting>
  <conditionalFormatting sqref="K64">
    <cfRule type="cellIs" dxfId="1" priority="2" operator="notEqual">
      <formula>#REF!</formula>
    </cfRule>
  </conditionalFormatting>
  <conditionalFormatting sqref="AN64">
    <cfRule type="cellIs" dxfId="0" priority="1" operator="notEqual">
      <formula>F64</formula>
    </cfRule>
  </conditionalFormatting>
  <printOptions horizontalCentered="1"/>
  <pageMargins left="0.15748031496062992" right="0.23622047244094491" top="0.39370078740157483" bottom="0.27559055118110237" header="0.23622047244094491" footer="0.19685039370078741"/>
  <pageSetup paperSize="8" scale="8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2020 모집인원 기본계획</vt:lpstr>
      <vt:lpstr>'2020 모집인원 기본계획'!Print_Area</vt:lpstr>
      <vt:lpstr>'2020 모집인원 기본계획'!Print_Titles</vt:lpstr>
    </vt:vector>
  </TitlesOfParts>
  <Company>bgm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hgf</dc:creator>
  <cp:lastModifiedBy>USER</cp:lastModifiedBy>
  <cp:lastPrinted>2018-03-27T06:57:36Z</cp:lastPrinted>
  <dcterms:created xsi:type="dcterms:W3CDTF">2005-05-12T05:50:43Z</dcterms:created>
  <dcterms:modified xsi:type="dcterms:W3CDTF">2018-03-30T06:57:28Z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_SA">
    <vt:lpwstr>E:\01. 입학사정관팀,입학팀(2012학년도~)\01. 신입학\2020학년도\기본계획\2020 기본계획 기본작업\1. 내부결재 및 단과대학 의견수렴\붙임2. 2019학년도 신입생 모집단위별 모집인원 기본계획(안).xlsx</vt:lpwstr>
  </property>
</Properties>
</file>